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310" windowHeight="4875" firstSheet="3" activeTab="3"/>
  </bookViews>
  <sheets>
    <sheet name="จำนวน นร.-นศ. ปี 2547" sheetId="1" r:id="rId1"/>
    <sheet name="การจัดสรรงบประมาณ ปี 2547" sheetId="2" r:id="rId2"/>
    <sheet name="สรุปการใช้จ่ายฯ ตามแผนฯ ปี  (2)" sheetId="3" r:id="rId3"/>
    <sheet name="สรุปการใช้จ่ายฯ ตามแผนฯ ปี  (3)" sheetId="4" r:id="rId4"/>
    <sheet name="สรุปการใช้จ่ายเงินฯ (2)" sheetId="5" r:id="rId5"/>
  </sheets>
  <definedNames/>
  <calcPr fullCalcOnLoad="1"/>
</workbook>
</file>

<file path=xl/sharedStrings.xml><?xml version="1.0" encoding="utf-8"?>
<sst xmlns="http://schemas.openxmlformats.org/spreadsheetml/2006/main" count="369" uniqueCount="124">
  <si>
    <t>หมวดรายจ่าย/โครงการ/งาน</t>
  </si>
  <si>
    <t>งบประมาณ</t>
  </si>
  <si>
    <t>อุดหนุนขั้นพื้นฐาน</t>
  </si>
  <si>
    <t>บำรุงการศึกษา</t>
  </si>
  <si>
    <t>หมายเหตุ</t>
  </si>
  <si>
    <t>แผน</t>
  </si>
  <si>
    <t>จ่ายจริง</t>
  </si>
  <si>
    <t>ค่าจ้างชั่วคราว</t>
  </si>
  <si>
    <t>รวมงบบุคลากร</t>
  </si>
  <si>
    <t>ค่าสาธารณูปโภค</t>
  </si>
  <si>
    <t>จำนวนนักเรียน นักศึกษา ประจำปีงบประมาณ 2547</t>
  </si>
  <si>
    <t>สาขา - แผนกวิชา</t>
  </si>
  <si>
    <t>ทวิภาคี</t>
  </si>
  <si>
    <t>ปวช.</t>
  </si>
  <si>
    <t>ปวส.</t>
  </si>
  <si>
    <t>รวม</t>
  </si>
  <si>
    <t>ช่างยนต์</t>
  </si>
  <si>
    <t>ช่างเชื่อมโลหะ</t>
  </si>
  <si>
    <t>-</t>
  </si>
  <si>
    <t>ช่างกลโรงงาน</t>
  </si>
  <si>
    <t>ช่างไฟฟ้า</t>
  </si>
  <si>
    <t>ช่างอิเล็กทรอนิกส์</t>
  </si>
  <si>
    <t>ช่างก่อสร้าง</t>
  </si>
  <si>
    <t>พณิชยการ</t>
  </si>
  <si>
    <t xml:space="preserve">     การบัญชี</t>
  </si>
  <si>
    <t xml:space="preserve">     การตลาด</t>
  </si>
  <si>
    <t xml:space="preserve">     เลขานุการ</t>
  </si>
  <si>
    <t xml:space="preserve">     คอมพิวเตอร์ธุรกิจ</t>
  </si>
  <si>
    <t>การโรงแรม</t>
  </si>
  <si>
    <t>การท่องเที่ยว</t>
  </si>
  <si>
    <t>การจัดสรรงบประมาณ  ประจำปีงบประมาณ  2547</t>
  </si>
  <si>
    <t>หมวด</t>
  </si>
  <si>
    <t>รายจ่ายอื่น ๆ</t>
  </si>
  <si>
    <t>หมวดรายจ่าย</t>
  </si>
  <si>
    <t>เงินงบประมาณ</t>
  </si>
  <si>
    <t>เงินบำรุงการศึกษา</t>
  </si>
  <si>
    <t xml:space="preserve">     งบบุคลากร</t>
  </si>
  <si>
    <t xml:space="preserve">     งบลงทุน</t>
  </si>
  <si>
    <t>1.  เงินเดือน</t>
  </si>
  <si>
    <t>2.  ค่าจ้างประจำ</t>
  </si>
  <si>
    <t>3.  ค่าจ้างชั่วคราว</t>
  </si>
  <si>
    <t>1.  ค่าตอบแทน</t>
  </si>
  <si>
    <t>2.  ค่าใช้สอย</t>
  </si>
  <si>
    <t>3.  ค่าวัสดุ</t>
  </si>
  <si>
    <t>4.  ค่าสาธารณูปโภค</t>
  </si>
  <si>
    <t>รวมงบลงทุน</t>
  </si>
  <si>
    <t>1.  สำรองกรณีฉุกเฉิน</t>
  </si>
  <si>
    <t xml:space="preserve">     งบรายจ่ายอื่น ๆ</t>
  </si>
  <si>
    <t>รวมงบรายจ่ายอื่น ๆ</t>
  </si>
  <si>
    <t>รวมทั้งสิ้น</t>
  </si>
  <si>
    <t>ปวส.   (ม.6)</t>
  </si>
  <si>
    <t>เงินเดือน / ค่าจ้างประจำ</t>
  </si>
  <si>
    <t>ค่าตอบแทนใช้สอยวัสดุ</t>
  </si>
  <si>
    <t>ค่าครุภัณฑ์  ที่ดินสิ่งก่อสร้าง</t>
  </si>
  <si>
    <t>งบอุดหนุนฯ</t>
  </si>
  <si>
    <t>ยอดยกมา</t>
  </si>
  <si>
    <t>ยอดยกไป</t>
  </si>
  <si>
    <t>ยอดเงิน 2547</t>
  </si>
  <si>
    <t>จัดสรร</t>
  </si>
  <si>
    <t>1.    เงินเดือน</t>
  </si>
  <si>
    <t>ตั้งแผน</t>
  </si>
  <si>
    <t>2.    ค่าจ้างประจำ</t>
  </si>
  <si>
    <t>3.    ค่าจ้างชั่วคราว</t>
  </si>
  <si>
    <t>4.    ค่าตอบแทน</t>
  </si>
  <si>
    <t>5.    ค่าใช้สอย</t>
  </si>
  <si>
    <t>6.    ค่าวัสดุ</t>
  </si>
  <si>
    <t>7.    ค่าสาธารณูปโภค</t>
  </si>
  <si>
    <t>8.    ค่าครุภัณฑ์</t>
  </si>
  <si>
    <t>9.    ค่าที่ดินและสิ่งก่อสร้าง</t>
  </si>
  <si>
    <t>10.  เงินอุดหนุน</t>
  </si>
  <si>
    <t xml:space="preserve">        -  ทุนนักประดิษฐ์</t>
  </si>
  <si>
    <t>11.  รายจ่ายอื่น ๆ</t>
  </si>
  <si>
    <t xml:space="preserve">        โครงการพัฒนาบุคลากรซ่อมบำรุงคอมพิวเตอร์และ</t>
  </si>
  <si>
    <t>12.  งบพัฒนาสิ่งประดิษฐ์</t>
  </si>
  <si>
    <t xml:space="preserve">        สยามบรมราชกุมารี</t>
  </si>
  <si>
    <t xml:space="preserve">        อุปกรณ์ตามพระราชดำริสมเด็จพระเทพรัตนราชสุดา</t>
  </si>
  <si>
    <t>13.  โครงการ Distribution  Note</t>
  </si>
  <si>
    <t>14.  โครงการส่งเสริมฝึกอาชีพ 9+1</t>
  </si>
  <si>
    <t>สรุปการใช้จ่ายเงินงบประมาณและเงินบำรุงการศึกษา ตามแผนปฏิบัติการปีงบประมาณ  2548</t>
  </si>
  <si>
    <t>2. โครงการความร่วมมือเพื่อผลิตและพัฒนากำลังคนด้านอาชีวะ</t>
  </si>
  <si>
    <t>สรุปการใช้จ่ายเงินงบประมาณและเงินบำรุงการศึกษา ตามแผนปฏิบัติการปีงบประมาณ  2550</t>
  </si>
  <si>
    <t>1. โครงการอาชีวะเพื่อแก้ปัญหาความยากจน</t>
  </si>
  <si>
    <t>3. โครงการจัดตั้งศูนย์บ่มเพาะวิสาหกิจ</t>
  </si>
  <si>
    <t>4. โครงการจัดการองค์ความรู้ในการสร้างผู้ประกอบการ</t>
  </si>
  <si>
    <t>6. โครงการวิจัยพัฒนานวัตกรรมสิ่งประดิษฐ์  หุ่นยนต์</t>
  </si>
  <si>
    <t>7. โครงการพระราชดำริเทคโนโลยีสารสนเทศ</t>
  </si>
  <si>
    <t>8. โครงการคุณธรรมนำความรู้</t>
  </si>
  <si>
    <t>1.  ค่าครุภัณฑ์</t>
  </si>
  <si>
    <t>2.  ค่าที่ดินและสิ่งก่อสร้าง</t>
  </si>
  <si>
    <t>3. พัฒนาครุภัณฑ์ช่างไฟฟ้า</t>
  </si>
  <si>
    <t>5. โครงการทุนการศึกษาเฉลิมราชกุมารี</t>
  </si>
  <si>
    <t>9. โครงการหารายได้ระหว่างเรียน</t>
  </si>
  <si>
    <t>รวมงบดำเนินงาน</t>
  </si>
  <si>
    <t xml:space="preserve">      งบดำเนินงาน</t>
  </si>
  <si>
    <t>รวมงานการอาชีวศึกษา</t>
  </si>
  <si>
    <t xml:space="preserve">     งานการอาชีวศึกษา  ( โครงการ )</t>
  </si>
  <si>
    <t xml:space="preserve">     -   โครงการศึกษาดูงานด้านการพัฒนาโครงงาน</t>
  </si>
  <si>
    <t xml:space="preserve">          วิทยาศาสตร์  นวัตกรรม  สิ่งประดิษฐ์ของคนรุ่นใหม่</t>
  </si>
  <si>
    <t xml:space="preserve">          และหุ่นยนต์ ณ ประเทศสาธารณรัฐอินเดีย</t>
  </si>
  <si>
    <t>สรุปการใช้จ่ายเงินงบประมาณและเงินบำรุงการศึกษา ตามแผนปฏิบัติการประจำปีงบประมาณ   2551</t>
  </si>
  <si>
    <t>วิทยาลัยเทคนิคนครนายก</t>
  </si>
  <si>
    <t xml:space="preserve">โครงการต่าง ๆ </t>
  </si>
  <si>
    <t>4.  ค่าตอบแทนพนักงานราชการ</t>
  </si>
  <si>
    <t>2.   รายจ่ายอื่น ๆ</t>
  </si>
  <si>
    <t>งบวัสดุปวส.</t>
  </si>
  <si>
    <t>2. โครงการคุณธรรมนำความรู้</t>
  </si>
  <si>
    <t>1.  รายจ่ายอื่น ๆ</t>
  </si>
  <si>
    <t>สรุปการใช้จ่ายเงิน  ประจำปีงบประมาณ   2553</t>
  </si>
  <si>
    <t>1. โครงการเงินอุดหนุนทุนการศึกษาเฉลิมราชกุมารี</t>
  </si>
  <si>
    <t xml:space="preserve">      -  ค่าหนังสือ</t>
  </si>
  <si>
    <t xml:space="preserve">      -  ค่าอุปกรณ์การเรียน</t>
  </si>
  <si>
    <t xml:space="preserve">      -  ค่าเครื่องแบบ</t>
  </si>
  <si>
    <t xml:space="preserve">      -  ค่ากิจกรรมพัฒนาผู้เรียน</t>
  </si>
  <si>
    <t>5. งานสนับสนุนการจัดการศึกษาวิชาชีพ</t>
  </si>
  <si>
    <t xml:space="preserve">     งานการอาชีวศึกษา  ( โครงการ )  ต่อ</t>
  </si>
  <si>
    <t>รวมทั้งสิ้น     79,551,789.24    บาท</t>
  </si>
  <si>
    <t>3. โครงการอาชีวศึกษาสายใยรักแห่งครอบครัว</t>
  </si>
  <si>
    <t>4. โครงการขับเคลื่อนการปฏิรูปการศึกษาในทศวรรษที่ 2</t>
  </si>
  <si>
    <t>5.  โครงการเสริมสร้างนวัตกรรมการพัฒนาเทคโนโลยีสิ่งประดิษฐ์ฯ</t>
  </si>
  <si>
    <t>6. โครงการศูนย์ซ่อมสร้างเพื่อชุมชน ( Fix  It  Center )</t>
  </si>
  <si>
    <t>7. โครงการเรียนดี เรียนฟรี  15 ปี</t>
  </si>
  <si>
    <t>สรุปการใช้จ่ายเงินงบประมาณและเงินบำรุงการศึกษา ตามแผนปฏิบัติการประจำปีงบประมาณ   2554</t>
  </si>
  <si>
    <t>สรุปการใช้จ่ายเงินงบประมาณและเงินบำรุงการศึกษา ตามแผนปฏิบัติการปีงบประมาณ  2554</t>
  </si>
  <si>
    <t>1,831 คน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</si>
</sst>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  <numFmt numFmtId="195" formatCode="#,##0_ ;\-#,##0\ "/>
    <numFmt numFmtId="196" formatCode="#,##0.0"/>
    <numFmt numFmtId="197" formatCode="#,##0.000"/>
  </numFmts>
  <fonts count="50">
    <font>
      <sz val="14"/>
      <name val="Angsan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8"/>
      <name val="Angsana New"/>
      <family val="0"/>
    </font>
    <font>
      <sz val="16"/>
      <name val="Angsana New"/>
      <family val="1"/>
    </font>
    <font>
      <sz val="13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1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7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43" fontId="0" fillId="0" borderId="13" xfId="36" applyNumberFormat="1" applyFont="1" applyFill="1" applyBorder="1" applyAlignment="1">
      <alignment horizontal="right" wrapText="1"/>
    </xf>
    <xf numFmtId="43" fontId="0" fillId="0" borderId="12" xfId="36" applyNumberFormat="1" applyFont="1" applyFill="1" applyBorder="1" applyAlignment="1">
      <alignment horizontal="right" wrapText="1"/>
    </xf>
    <xf numFmtId="43" fontId="0" fillId="0" borderId="10" xfId="36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3" fontId="0" fillId="0" borderId="11" xfId="36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43" fontId="2" fillId="0" borderId="15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9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43" fontId="0" fillId="0" borderId="14" xfId="36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vertical="top" wrapText="1"/>
    </xf>
    <xf numFmtId="0" fontId="0" fillId="0" borderId="20" xfId="0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36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3" fontId="0" fillId="0" borderId="0" xfId="36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3" fontId="2" fillId="33" borderId="0" xfId="36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3" fontId="0" fillId="33" borderId="0" xfId="36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 vertical="top" wrapText="1"/>
    </xf>
    <xf numFmtId="43" fontId="0" fillId="0" borderId="0" xfId="36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43" fontId="0" fillId="0" borderId="0" xfId="36" applyNumberFormat="1" applyBorder="1" applyAlignment="1">
      <alignment/>
    </xf>
    <xf numFmtId="43" fontId="0" fillId="0" borderId="0" xfId="36" applyNumberFormat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23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7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22" xfId="0" applyFont="1" applyBorder="1" applyAlignment="1">
      <alignment wrapText="1"/>
    </xf>
    <xf numFmtId="43" fontId="2" fillId="36" borderId="23" xfId="36" applyNumberFormat="1" applyFont="1" applyFill="1" applyBorder="1" applyAlignment="1">
      <alignment horizontal="center" wrapText="1"/>
    </xf>
    <xf numFmtId="43" fontId="2" fillId="37" borderId="23" xfId="36" applyNumberFormat="1" applyFont="1" applyFill="1" applyBorder="1" applyAlignment="1">
      <alignment horizontal="center" wrapText="1"/>
    </xf>
    <xf numFmtId="43" fontId="6" fillId="0" borderId="13" xfId="36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vertical="top" wrapText="1"/>
    </xf>
    <xf numFmtId="43" fontId="6" fillId="0" borderId="10" xfId="36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right" vertical="top" wrapText="1"/>
    </xf>
    <xf numFmtId="43" fontId="6" fillId="0" borderId="10" xfId="36" applyFont="1" applyBorder="1" applyAlignment="1">
      <alignment horizontal="right" wrapText="1"/>
    </xf>
    <xf numFmtId="43" fontId="6" fillId="0" borderId="10" xfId="36" applyFont="1" applyBorder="1" applyAlignment="1">
      <alignment horizontal="center" wrapText="1"/>
    </xf>
    <xf numFmtId="43" fontId="6" fillId="0" borderId="11" xfId="36" applyFont="1" applyBorder="1" applyAlignment="1">
      <alignment horizontal="center" wrapText="1"/>
    </xf>
    <xf numFmtId="43" fontId="6" fillId="0" borderId="11" xfId="36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vertical="top" wrapText="1"/>
    </xf>
    <xf numFmtId="43" fontId="7" fillId="34" borderId="23" xfId="36" applyNumberFormat="1" applyFont="1" applyFill="1" applyBorder="1" applyAlignment="1">
      <alignment horizontal="right" wrapText="1"/>
    </xf>
    <xf numFmtId="43" fontId="7" fillId="34" borderId="23" xfId="36" applyNumberFormat="1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right" vertical="top" wrapText="1"/>
    </xf>
    <xf numFmtId="43" fontId="6" fillId="0" borderId="12" xfId="36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 vertical="top" wrapText="1"/>
    </xf>
    <xf numFmtId="43" fontId="6" fillId="0" borderId="10" xfId="36" applyNumberFormat="1" applyFont="1" applyBorder="1" applyAlignment="1">
      <alignment horizontal="right" wrapText="1"/>
    </xf>
    <xf numFmtId="191" fontId="6" fillId="0" borderId="10" xfId="36" applyNumberFormat="1" applyFont="1" applyBorder="1" applyAlignment="1">
      <alignment horizontal="center" wrapText="1"/>
    </xf>
    <xf numFmtId="43" fontId="6" fillId="0" borderId="14" xfId="36" applyNumberFormat="1" applyFont="1" applyBorder="1" applyAlignment="1">
      <alignment horizontal="right" wrapText="1"/>
    </xf>
    <xf numFmtId="43" fontId="6" fillId="0" borderId="14" xfId="36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 vertical="top" wrapText="1"/>
    </xf>
    <xf numFmtId="43" fontId="7" fillId="34" borderId="23" xfId="0" applyNumberFormat="1" applyFont="1" applyFill="1" applyBorder="1" applyAlignment="1">
      <alignment/>
    </xf>
    <xf numFmtId="43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 vertical="top" wrapText="1"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3" fontId="6" fillId="0" borderId="12" xfId="36" applyNumberFormat="1" applyFont="1" applyBorder="1" applyAlignment="1">
      <alignment horizontal="center" wrapText="1"/>
    </xf>
    <xf numFmtId="43" fontId="6" fillId="0" borderId="11" xfId="36" applyNumberFormat="1" applyFont="1" applyBorder="1" applyAlignment="1">
      <alignment horizontal="center" wrapText="1"/>
    </xf>
    <xf numFmtId="43" fontId="6" fillId="0" borderId="22" xfId="36" applyNumberFormat="1" applyFont="1" applyBorder="1" applyAlignment="1">
      <alignment horizontal="right" wrapText="1"/>
    </xf>
    <xf numFmtId="43" fontId="6" fillId="0" borderId="22" xfId="36" applyNumberFormat="1" applyFont="1" applyBorder="1" applyAlignment="1">
      <alignment horizontal="center" wrapText="1"/>
    </xf>
    <xf numFmtId="0" fontId="7" fillId="34" borderId="17" xfId="0" applyFont="1" applyFill="1" applyBorder="1" applyAlignment="1">
      <alignment horizontal="right" vertical="top" wrapText="1"/>
    </xf>
    <xf numFmtId="43" fontId="7" fillId="35" borderId="23" xfId="36" applyNumberFormat="1" applyFont="1" applyFill="1" applyBorder="1" applyAlignment="1">
      <alignment horizontal="right" wrapText="1"/>
    </xf>
    <xf numFmtId="43" fontId="7" fillId="35" borderId="17" xfId="36" applyNumberFormat="1" applyFont="1" applyFill="1" applyBorder="1" applyAlignment="1">
      <alignment horizontal="right" wrapText="1"/>
    </xf>
    <xf numFmtId="0" fontId="7" fillId="35" borderId="17" xfId="0" applyFont="1" applyFill="1" applyBorder="1" applyAlignment="1">
      <alignment horizontal="center" wrapText="1"/>
    </xf>
    <xf numFmtId="43" fontId="6" fillId="0" borderId="12" xfId="36" applyFont="1" applyBorder="1" applyAlignment="1">
      <alignment horizontal="right" wrapText="1"/>
    </xf>
    <xf numFmtId="43" fontId="6" fillId="0" borderId="14" xfId="36" applyNumberFormat="1" applyFont="1" applyBorder="1" applyAlignment="1">
      <alignment horizontal="center"/>
    </xf>
    <xf numFmtId="43" fontId="6" fillId="0" borderId="0" xfId="36" applyNumberFormat="1" applyFont="1" applyAlignment="1">
      <alignment horizontal="center"/>
    </xf>
    <xf numFmtId="0" fontId="6" fillId="0" borderId="22" xfId="0" applyFont="1" applyBorder="1" applyAlignment="1">
      <alignment horizontal="right" vertical="top" wrapText="1"/>
    </xf>
    <xf numFmtId="43" fontId="6" fillId="34" borderId="23" xfId="36" applyNumberFormat="1" applyFont="1" applyFill="1" applyBorder="1" applyAlignment="1">
      <alignment horizontal="right" wrapText="1"/>
    </xf>
    <xf numFmtId="0" fontId="6" fillId="34" borderId="23" xfId="0" applyFont="1" applyFill="1" applyBorder="1" applyAlignment="1">
      <alignment horizontal="right" vertical="top" wrapText="1"/>
    </xf>
    <xf numFmtId="43" fontId="6" fillId="0" borderId="12" xfId="36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top" wrapText="1"/>
    </xf>
    <xf numFmtId="43" fontId="6" fillId="0" borderId="10" xfId="36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top" wrapText="1"/>
    </xf>
    <xf numFmtId="0" fontId="9" fillId="35" borderId="24" xfId="0" applyFont="1" applyFill="1" applyBorder="1" applyAlignment="1">
      <alignment horizontal="center"/>
    </xf>
    <xf numFmtId="43" fontId="8" fillId="35" borderId="24" xfId="36" applyNumberFormat="1" applyFont="1" applyFill="1" applyBorder="1" applyAlignment="1">
      <alignment horizontal="right" wrapText="1"/>
    </xf>
    <xf numFmtId="0" fontId="8" fillId="35" borderId="24" xfId="0" applyFont="1" applyFill="1" applyBorder="1" applyAlignment="1">
      <alignment horizontal="right" vertical="top" wrapText="1"/>
    </xf>
    <xf numFmtId="0" fontId="8" fillId="35" borderId="25" xfId="0" applyFont="1" applyFill="1" applyBorder="1" applyAlignment="1">
      <alignment/>
    </xf>
    <xf numFmtId="43" fontId="2" fillId="34" borderId="23" xfId="36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5" borderId="23" xfId="0" applyFont="1" applyFill="1" applyBorder="1" applyAlignment="1">
      <alignment horizontal="right" vertical="top" wrapText="1"/>
    </xf>
    <xf numFmtId="43" fontId="2" fillId="0" borderId="23" xfId="36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3" fontId="6" fillId="0" borderId="10" xfId="36" applyNumberFormat="1" applyFont="1" applyFill="1" applyBorder="1" applyAlignment="1">
      <alignment horizontal="center" wrapText="1"/>
    </xf>
    <xf numFmtId="43" fontId="6" fillId="0" borderId="10" xfId="36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3" fontId="0" fillId="0" borderId="10" xfId="36" applyFont="1" applyBorder="1" applyAlignment="1">
      <alignment/>
    </xf>
    <xf numFmtId="3" fontId="6" fillId="0" borderId="10" xfId="36" applyNumberFormat="1" applyFont="1" applyFill="1" applyBorder="1" applyAlignment="1">
      <alignment horizontal="right" wrapText="1"/>
    </xf>
    <xf numFmtId="4" fontId="6" fillId="0" borderId="10" xfId="36" applyNumberFormat="1" applyFont="1" applyFill="1" applyBorder="1" applyAlignment="1">
      <alignment horizontal="center" wrapText="1"/>
    </xf>
    <xf numFmtId="194" fontId="6" fillId="0" borderId="10" xfId="36" applyNumberFormat="1" applyFont="1" applyFill="1" applyBorder="1" applyAlignment="1">
      <alignment horizontal="right" wrapText="1"/>
    </xf>
    <xf numFmtId="194" fontId="6" fillId="0" borderId="10" xfId="36" applyNumberFormat="1" applyFont="1" applyFill="1" applyBorder="1" applyAlignment="1">
      <alignment horizontal="center" wrapText="1"/>
    </xf>
    <xf numFmtId="194" fontId="6" fillId="0" borderId="14" xfId="36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3" fontId="9" fillId="34" borderId="23" xfId="36" applyNumberFormat="1" applyFont="1" applyFill="1" applyBorder="1" applyAlignment="1">
      <alignment horizontal="right" wrapText="1"/>
    </xf>
    <xf numFmtId="4" fontId="9" fillId="34" borderId="23" xfId="36" applyNumberFormat="1" applyFont="1" applyFill="1" applyBorder="1" applyAlignment="1">
      <alignment horizontal="right" wrapText="1"/>
    </xf>
    <xf numFmtId="0" fontId="9" fillId="34" borderId="23" xfId="0" applyFont="1" applyFill="1" applyBorder="1" applyAlignment="1">
      <alignment horizontal="right" vertical="top" wrapText="1"/>
    </xf>
    <xf numFmtId="43" fontId="10" fillId="0" borderId="12" xfId="36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vertical="top" wrapText="1"/>
    </xf>
    <xf numFmtId="43" fontId="6" fillId="0" borderId="14" xfId="36" applyFont="1" applyFill="1" applyBorder="1" applyAlignment="1">
      <alignment horizontal="center" wrapText="1"/>
    </xf>
    <xf numFmtId="0" fontId="9" fillId="34" borderId="23" xfId="0" applyFont="1" applyFill="1" applyBorder="1" applyAlignment="1">
      <alignment horizontal="center" vertical="top" wrapText="1"/>
    </xf>
    <xf numFmtId="194" fontId="9" fillId="35" borderId="17" xfId="36" applyNumberFormat="1" applyFont="1" applyFill="1" applyBorder="1" applyAlignment="1">
      <alignment horizontal="right" wrapText="1"/>
    </xf>
    <xf numFmtId="43" fontId="9" fillId="35" borderId="17" xfId="36" applyNumberFormat="1" applyFont="1" applyFill="1" applyBorder="1" applyAlignment="1">
      <alignment horizontal="right" wrapText="1"/>
    </xf>
    <xf numFmtId="0" fontId="9" fillId="35" borderId="17" xfId="0" applyFont="1" applyFill="1" applyBorder="1" applyAlignment="1">
      <alignment horizontal="center" wrapText="1"/>
    </xf>
    <xf numFmtId="43" fontId="10" fillId="0" borderId="12" xfId="36" applyFont="1" applyFill="1" applyBorder="1" applyAlignment="1">
      <alignment horizontal="right" wrapText="1"/>
    </xf>
    <xf numFmtId="194" fontId="10" fillId="0" borderId="10" xfId="36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vertical="top" wrapText="1"/>
    </xf>
    <xf numFmtId="194" fontId="9" fillId="34" borderId="23" xfId="36" applyNumberFormat="1" applyFont="1" applyFill="1" applyBorder="1" applyAlignment="1">
      <alignment horizontal="right" wrapText="1"/>
    </xf>
    <xf numFmtId="194" fontId="6" fillId="0" borderId="13" xfId="0" applyNumberFormat="1" applyFont="1" applyFill="1" applyBorder="1" applyAlignment="1">
      <alignment/>
    </xf>
    <xf numFmtId="43" fontId="6" fillId="34" borderId="17" xfId="36" applyFont="1" applyFill="1" applyBorder="1" applyAlignment="1">
      <alignment horizontal="center" wrapText="1"/>
    </xf>
    <xf numFmtId="43" fontId="10" fillId="0" borderId="10" xfId="36" applyNumberFormat="1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/>
    </xf>
    <xf numFmtId="194" fontId="11" fillId="35" borderId="24" xfId="36" applyNumberFormat="1" applyFont="1" applyFill="1" applyBorder="1" applyAlignment="1">
      <alignment horizontal="right" wrapText="1"/>
    </xf>
    <xf numFmtId="43" fontId="11" fillId="35" borderId="24" xfId="36" applyNumberFormat="1" applyFont="1" applyFill="1" applyBorder="1" applyAlignment="1">
      <alignment horizontal="right" wrapText="1"/>
    </xf>
    <xf numFmtId="0" fontId="11" fillId="35" borderId="24" xfId="0" applyFont="1" applyFill="1" applyBorder="1" applyAlignment="1">
      <alignment horizontal="right" vertical="top" wrapText="1"/>
    </xf>
    <xf numFmtId="194" fontId="9" fillId="34" borderId="23" xfId="36" applyNumberFormat="1" applyFont="1" applyFill="1" applyBorder="1" applyAlignment="1">
      <alignment horizontal="center" wrapText="1"/>
    </xf>
    <xf numFmtId="194" fontId="7" fillId="34" borderId="23" xfId="36" applyNumberFormat="1" applyFont="1" applyFill="1" applyBorder="1" applyAlignment="1">
      <alignment horizontal="center" wrapText="1"/>
    </xf>
    <xf numFmtId="43" fontId="9" fillId="34" borderId="17" xfId="36" applyNumberFormat="1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wrapText="1"/>
    </xf>
    <xf numFmtId="43" fontId="0" fillId="0" borderId="14" xfId="36" applyFont="1" applyFill="1" applyBorder="1" applyAlignment="1">
      <alignment wrapText="1"/>
    </xf>
    <xf numFmtId="43" fontId="10" fillId="0" borderId="14" xfId="36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right" vertical="top" wrapText="1"/>
    </xf>
    <xf numFmtId="43" fontId="6" fillId="0" borderId="14" xfId="36" applyNumberFormat="1" applyFont="1" applyFill="1" applyBorder="1" applyAlignment="1">
      <alignment horizontal="center" wrapText="1"/>
    </xf>
    <xf numFmtId="43" fontId="9" fillId="34" borderId="23" xfId="36" applyNumberFormat="1" applyFont="1" applyFill="1" applyBorder="1" applyAlignment="1">
      <alignment horizontal="center" wrapText="1"/>
    </xf>
    <xf numFmtId="192" fontId="10" fillId="0" borderId="10" xfId="36" applyNumberFormat="1" applyFont="1" applyFill="1" applyBorder="1" applyAlignment="1">
      <alignment horizontal="center" wrapText="1"/>
    </xf>
    <xf numFmtId="43" fontId="9" fillId="34" borderId="23" xfId="36" applyNumberFormat="1" applyFont="1" applyFill="1" applyBorder="1" applyAlignment="1">
      <alignment horizontal="right" wrapText="1"/>
    </xf>
    <xf numFmtId="43" fontId="7" fillId="34" borderId="17" xfId="36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2" fillId="34" borderId="23" xfId="36" applyNumberFormat="1" applyFont="1" applyFill="1" applyBorder="1" applyAlignment="1">
      <alignment horizontal="center" wrapText="1"/>
    </xf>
    <xf numFmtId="43" fontId="2" fillId="37" borderId="23" xfId="36" applyNumberFormat="1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43" fontId="2" fillId="36" borderId="23" xfId="36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36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3" fontId="2" fillId="0" borderId="23" xfId="36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36" borderId="16" xfId="0" applyFont="1" applyFill="1" applyBorder="1" applyAlignment="1">
      <alignment horizontal="center" vertical="center" wrapText="1"/>
    </xf>
    <xf numFmtId="43" fontId="29" fillId="36" borderId="23" xfId="36" applyNumberFormat="1" applyFont="1" applyFill="1" applyBorder="1" applyAlignment="1">
      <alignment horizontal="center" wrapText="1"/>
    </xf>
    <xf numFmtId="0" fontId="29" fillId="36" borderId="17" xfId="0" applyFont="1" applyFill="1" applyBorder="1" applyAlignment="1">
      <alignment horizontal="center" vertical="center" wrapText="1"/>
    </xf>
    <xf numFmtId="43" fontId="29" fillId="36" borderId="23" xfId="36" applyNumberFormat="1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left" wrapText="1"/>
    </xf>
    <xf numFmtId="43" fontId="30" fillId="0" borderId="13" xfId="36" applyNumberFormat="1" applyFont="1" applyFill="1" applyBorder="1" applyAlignment="1">
      <alignment horizontal="right" wrapText="1"/>
    </xf>
    <xf numFmtId="0" fontId="30" fillId="0" borderId="13" xfId="0" applyFont="1" applyFill="1" applyBorder="1" applyAlignment="1">
      <alignment horizontal="right" vertical="top" wrapText="1"/>
    </xf>
    <xf numFmtId="43" fontId="30" fillId="0" borderId="10" xfId="36" applyFont="1" applyFill="1" applyBorder="1" applyAlignment="1">
      <alignment wrapText="1"/>
    </xf>
    <xf numFmtId="3" fontId="30" fillId="0" borderId="10" xfId="36" applyNumberFormat="1" applyFont="1" applyFill="1" applyBorder="1" applyAlignment="1">
      <alignment horizontal="right" wrapText="1"/>
    </xf>
    <xf numFmtId="4" fontId="30" fillId="0" borderId="10" xfId="36" applyNumberFormat="1" applyFont="1" applyFill="1" applyBorder="1" applyAlignment="1">
      <alignment horizontal="right" wrapText="1"/>
    </xf>
    <xf numFmtId="43" fontId="30" fillId="0" borderId="10" xfId="36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top" wrapText="1"/>
    </xf>
    <xf numFmtId="43" fontId="30" fillId="0" borderId="10" xfId="36" applyNumberFormat="1" applyFont="1" applyFill="1" applyBorder="1" applyAlignment="1">
      <alignment horizontal="right" wrapText="1"/>
    </xf>
    <xf numFmtId="43" fontId="30" fillId="0" borderId="11" xfId="36" applyFont="1" applyFill="1" applyBorder="1" applyAlignment="1">
      <alignment wrapText="1"/>
    </xf>
    <xf numFmtId="3" fontId="30" fillId="0" borderId="11" xfId="36" applyNumberFormat="1" applyFont="1" applyFill="1" applyBorder="1" applyAlignment="1">
      <alignment horizontal="right" wrapText="1"/>
    </xf>
    <xf numFmtId="4" fontId="30" fillId="0" borderId="11" xfId="36" applyNumberFormat="1" applyFont="1" applyFill="1" applyBorder="1" applyAlignment="1">
      <alignment horizontal="right" wrapText="1"/>
    </xf>
    <xf numFmtId="43" fontId="30" fillId="0" borderId="11" xfId="36" applyFont="1" applyFill="1" applyBorder="1" applyAlignment="1">
      <alignment horizontal="center" wrapText="1"/>
    </xf>
    <xf numFmtId="43" fontId="30" fillId="0" borderId="14" xfId="36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right" vertical="top" wrapText="1"/>
    </xf>
    <xf numFmtId="0" fontId="29" fillId="34" borderId="23" xfId="0" applyFont="1" applyFill="1" applyBorder="1" applyAlignment="1">
      <alignment horizontal="center" wrapText="1"/>
    </xf>
    <xf numFmtId="3" fontId="31" fillId="34" borderId="23" xfId="36" applyNumberFormat="1" applyFont="1" applyFill="1" applyBorder="1" applyAlignment="1">
      <alignment horizontal="right" wrapText="1"/>
    </xf>
    <xf numFmtId="4" fontId="31" fillId="34" borderId="23" xfId="36" applyNumberFormat="1" applyFont="1" applyFill="1" applyBorder="1" applyAlignment="1">
      <alignment horizontal="right" wrapText="1"/>
    </xf>
    <xf numFmtId="43" fontId="30" fillId="34" borderId="14" xfId="36" applyFont="1" applyFill="1" applyBorder="1" applyAlignment="1">
      <alignment horizontal="center" wrapText="1"/>
    </xf>
    <xf numFmtId="0" fontId="31" fillId="34" borderId="23" xfId="0" applyFont="1" applyFill="1" applyBorder="1" applyAlignment="1">
      <alignment horizontal="right" vertical="top" wrapText="1"/>
    </xf>
    <xf numFmtId="0" fontId="29" fillId="0" borderId="12" xfId="0" applyFont="1" applyFill="1" applyBorder="1" applyAlignment="1">
      <alignment horizontal="left" wrapText="1"/>
    </xf>
    <xf numFmtId="43" fontId="32" fillId="0" borderId="12" xfId="36" applyNumberFormat="1" applyFont="1" applyFill="1" applyBorder="1" applyAlignment="1">
      <alignment horizontal="right" wrapText="1"/>
    </xf>
    <xf numFmtId="0" fontId="32" fillId="0" borderId="12" xfId="0" applyFont="1" applyFill="1" applyBorder="1" applyAlignment="1">
      <alignment horizontal="right" vertical="top" wrapText="1"/>
    </xf>
    <xf numFmtId="194" fontId="30" fillId="0" borderId="10" xfId="36" applyNumberFormat="1" applyFont="1" applyFill="1" applyBorder="1" applyAlignment="1">
      <alignment horizontal="right" wrapText="1"/>
    </xf>
    <xf numFmtId="194" fontId="30" fillId="0" borderId="10" xfId="36" applyNumberFormat="1" applyFont="1" applyFill="1" applyBorder="1" applyAlignment="1">
      <alignment horizontal="center" wrapText="1"/>
    </xf>
    <xf numFmtId="43" fontId="30" fillId="0" borderId="10" xfId="36" applyNumberFormat="1" applyFont="1" applyFill="1" applyBorder="1" applyAlignment="1">
      <alignment horizontal="center" wrapText="1"/>
    </xf>
    <xf numFmtId="43" fontId="30" fillId="0" borderId="17" xfId="36" applyFont="1" applyFill="1" applyBorder="1" applyAlignment="1">
      <alignment wrapText="1"/>
    </xf>
    <xf numFmtId="194" fontId="30" fillId="0" borderId="17" xfId="36" applyNumberFormat="1" applyFont="1" applyFill="1" applyBorder="1" applyAlignment="1">
      <alignment horizontal="right" wrapText="1"/>
    </xf>
    <xf numFmtId="0" fontId="30" fillId="0" borderId="17" xfId="0" applyFont="1" applyFill="1" applyBorder="1" applyAlignment="1">
      <alignment horizontal="right" vertical="top" wrapText="1"/>
    </xf>
    <xf numFmtId="194" fontId="31" fillId="34" borderId="23" xfId="0" applyNumberFormat="1" applyFont="1" applyFill="1" applyBorder="1" applyAlignment="1">
      <alignment/>
    </xf>
    <xf numFmtId="43" fontId="31" fillId="34" borderId="23" xfId="0" applyNumberFormat="1" applyFont="1" applyFill="1" applyBorder="1" applyAlignment="1">
      <alignment/>
    </xf>
    <xf numFmtId="43" fontId="29" fillId="0" borderId="13" xfId="0" applyNumberFormat="1" applyFont="1" applyFill="1" applyBorder="1" applyAlignment="1">
      <alignment/>
    </xf>
    <xf numFmtId="194" fontId="30" fillId="0" borderId="13" xfId="0" applyNumberFormat="1" applyFont="1" applyFill="1" applyBorder="1" applyAlignment="1">
      <alignment/>
    </xf>
    <xf numFmtId="0" fontId="29" fillId="0" borderId="13" xfId="0" applyFont="1" applyFill="1" applyBorder="1" applyAlignment="1">
      <alignment horizontal="right" vertical="top" wrapText="1"/>
    </xf>
    <xf numFmtId="43" fontId="30" fillId="0" borderId="10" xfId="36" applyFont="1" applyBorder="1" applyAlignment="1">
      <alignment/>
    </xf>
    <xf numFmtId="3" fontId="30" fillId="0" borderId="12" xfId="0" applyNumberFormat="1" applyFont="1" applyFill="1" applyBorder="1" applyAlignment="1">
      <alignment/>
    </xf>
    <xf numFmtId="43" fontId="30" fillId="0" borderId="10" xfId="0" applyNumberFormat="1" applyFont="1" applyFill="1" applyBorder="1" applyAlignment="1">
      <alignment/>
    </xf>
    <xf numFmtId="0" fontId="30" fillId="0" borderId="12" xfId="0" applyFont="1" applyFill="1" applyBorder="1" applyAlignment="1">
      <alignment horizontal="right" vertical="top" wrapText="1"/>
    </xf>
    <xf numFmtId="43" fontId="30" fillId="0" borderId="12" xfId="36" applyFont="1" applyFill="1" applyBorder="1" applyAlignment="1">
      <alignment horizontal="left" wrapText="1"/>
    </xf>
    <xf numFmtId="0" fontId="29" fillId="35" borderId="23" xfId="0" applyFont="1" applyFill="1" applyBorder="1" applyAlignment="1">
      <alignment horizontal="center"/>
    </xf>
    <xf numFmtId="194" fontId="31" fillId="35" borderId="23" xfId="36" applyNumberFormat="1" applyFont="1" applyFill="1" applyBorder="1" applyAlignment="1">
      <alignment horizontal="right" wrapText="1"/>
    </xf>
    <xf numFmtId="43" fontId="31" fillId="35" borderId="23" xfId="36" applyNumberFormat="1" applyFont="1" applyFill="1" applyBorder="1" applyAlignment="1">
      <alignment horizontal="right" wrapText="1"/>
    </xf>
    <xf numFmtId="0" fontId="31" fillId="35" borderId="23" xfId="0" applyFont="1" applyFill="1" applyBorder="1" applyAlignment="1">
      <alignment horizontal="right" vertical="top" wrapText="1"/>
    </xf>
    <xf numFmtId="0" fontId="29" fillId="37" borderId="23" xfId="0" applyFont="1" applyFill="1" applyBorder="1" applyAlignment="1">
      <alignment horizontal="center" vertical="center" wrapText="1"/>
    </xf>
    <xf numFmtId="43" fontId="30" fillId="0" borderId="12" xfId="36" applyFont="1" applyBorder="1" applyAlignment="1">
      <alignment wrapText="1"/>
    </xf>
    <xf numFmtId="43" fontId="29" fillId="0" borderId="13" xfId="0" applyNumberFormat="1" applyFont="1" applyBorder="1" applyAlignment="1">
      <alignment/>
    </xf>
    <xf numFmtId="43" fontId="30" fillId="0" borderId="10" xfId="36" applyFont="1" applyBorder="1" applyAlignment="1">
      <alignment wrapText="1"/>
    </xf>
    <xf numFmtId="194" fontId="29" fillId="0" borderId="10" xfId="0" applyNumberFormat="1" applyFont="1" applyBorder="1" applyAlignment="1">
      <alignment/>
    </xf>
    <xf numFmtId="43" fontId="29" fillId="0" borderId="10" xfId="0" applyNumberFormat="1" applyFont="1" applyBorder="1" applyAlignment="1">
      <alignment/>
    </xf>
    <xf numFmtId="43" fontId="30" fillId="0" borderId="14" xfId="36" applyFont="1" applyBorder="1" applyAlignment="1">
      <alignment wrapText="1"/>
    </xf>
    <xf numFmtId="43" fontId="29" fillId="0" borderId="14" xfId="0" applyNumberFormat="1" applyFont="1" applyBorder="1" applyAlignment="1">
      <alignment/>
    </xf>
    <xf numFmtId="43" fontId="30" fillId="0" borderId="13" xfId="36" applyNumberFormat="1" applyFont="1" applyFill="1" applyBorder="1" applyAlignment="1">
      <alignment horizontal="center" wrapText="1"/>
    </xf>
    <xf numFmtId="43" fontId="30" fillId="0" borderId="12" xfId="36" applyNumberFormat="1" applyFont="1" applyBorder="1" applyAlignment="1">
      <alignment horizontal="center"/>
    </xf>
    <xf numFmtId="194" fontId="30" fillId="0" borderId="10" xfId="36" applyNumberFormat="1" applyFont="1" applyBorder="1" applyAlignment="1">
      <alignment horizontal="center"/>
    </xf>
    <xf numFmtId="194" fontId="30" fillId="0" borderId="12" xfId="36" applyNumberFormat="1" applyFont="1" applyBorder="1" applyAlignment="1">
      <alignment horizontal="center"/>
    </xf>
    <xf numFmtId="43" fontId="30" fillId="0" borderId="12" xfId="36" applyNumberFormat="1" applyFont="1" applyBorder="1" applyAlignment="1">
      <alignment horizontal="right" wrapText="1"/>
    </xf>
    <xf numFmtId="43" fontId="30" fillId="0" borderId="10" xfId="36" applyNumberFormat="1" applyFont="1" applyBorder="1" applyAlignment="1">
      <alignment horizontal="center" wrapText="1"/>
    </xf>
    <xf numFmtId="43" fontId="30" fillId="0" borderId="10" xfId="36" applyNumberFormat="1" applyFont="1" applyBorder="1" applyAlignment="1">
      <alignment horizontal="right" wrapText="1"/>
    </xf>
    <xf numFmtId="43" fontId="30" fillId="0" borderId="28" xfId="36" applyFont="1" applyBorder="1" applyAlignment="1">
      <alignment horizontal="center"/>
    </xf>
    <xf numFmtId="43" fontId="30" fillId="0" borderId="12" xfId="36" applyNumberFormat="1" applyFont="1" applyBorder="1" applyAlignment="1">
      <alignment horizontal="right"/>
    </xf>
    <xf numFmtId="0" fontId="29" fillId="37" borderId="15" xfId="0" applyFont="1" applyFill="1" applyBorder="1" applyAlignment="1">
      <alignment horizontal="center" vertical="center" wrapText="1"/>
    </xf>
    <xf numFmtId="43" fontId="31" fillId="37" borderId="16" xfId="36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35" borderId="29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2">
      <selection activeCell="D20" sqref="D20"/>
    </sheetView>
  </sheetViews>
  <sheetFormatPr defaultColWidth="9.33203125" defaultRowHeight="21"/>
  <cols>
    <col min="1" max="1" width="24.33203125" style="1" customWidth="1"/>
    <col min="2" max="6" width="13.83203125" style="1" customWidth="1"/>
    <col min="7" max="16384" width="9.33203125" style="1" customWidth="1"/>
  </cols>
  <sheetData>
    <row r="1" spans="1:6" ht="22.5" customHeight="1">
      <c r="A1" s="183" t="s">
        <v>10</v>
      </c>
      <c r="B1" s="183"/>
      <c r="C1" s="183"/>
      <c r="D1" s="183"/>
      <c r="E1" s="183"/>
      <c r="F1" s="183"/>
    </row>
    <row r="2" spans="1:6" ht="22.5" customHeight="1">
      <c r="A2" s="184" t="s">
        <v>11</v>
      </c>
      <c r="B2" s="184" t="s">
        <v>12</v>
      </c>
      <c r="C2" s="184" t="s">
        <v>13</v>
      </c>
      <c r="D2" s="184" t="s">
        <v>14</v>
      </c>
      <c r="E2" s="184" t="s">
        <v>50</v>
      </c>
      <c r="F2" s="184" t="s">
        <v>15</v>
      </c>
    </row>
    <row r="3" spans="1:6" ht="22.5" customHeight="1">
      <c r="A3" s="184"/>
      <c r="B3" s="184"/>
      <c r="C3" s="184"/>
      <c r="D3" s="184"/>
      <c r="E3" s="184"/>
      <c r="F3" s="184"/>
    </row>
    <row r="4" spans="1:6" ht="22.5" customHeight="1">
      <c r="A4" s="184"/>
      <c r="B4" s="184"/>
      <c r="C4" s="184"/>
      <c r="D4" s="184"/>
      <c r="E4" s="184"/>
      <c r="F4" s="184"/>
    </row>
    <row r="5" spans="1:6" ht="22.5" customHeight="1">
      <c r="A5" s="7" t="s">
        <v>16</v>
      </c>
      <c r="B5" s="14">
        <v>48</v>
      </c>
      <c r="C5" s="14">
        <v>176</v>
      </c>
      <c r="D5" s="14">
        <v>79</v>
      </c>
      <c r="E5" s="14">
        <v>16</v>
      </c>
      <c r="F5" s="14">
        <v>319</v>
      </c>
    </row>
    <row r="6" spans="1:6" ht="22.5" customHeight="1">
      <c r="A6" s="9" t="s">
        <v>17</v>
      </c>
      <c r="B6" s="15" t="s">
        <v>18</v>
      </c>
      <c r="C6" s="15">
        <v>62</v>
      </c>
      <c r="D6" s="15">
        <v>28</v>
      </c>
      <c r="E6" s="15" t="s">
        <v>18</v>
      </c>
      <c r="F6" s="15">
        <v>90</v>
      </c>
    </row>
    <row r="7" spans="1:6" ht="22.5" customHeight="1">
      <c r="A7" s="9" t="s">
        <v>19</v>
      </c>
      <c r="B7" s="15" t="s">
        <v>18</v>
      </c>
      <c r="C7" s="15">
        <v>175</v>
      </c>
      <c r="D7" s="15">
        <v>56</v>
      </c>
      <c r="E7" s="15">
        <v>13</v>
      </c>
      <c r="F7" s="15">
        <v>244</v>
      </c>
    </row>
    <row r="8" spans="1:6" ht="22.5" customHeight="1">
      <c r="A8" s="9" t="s">
        <v>20</v>
      </c>
      <c r="B8" s="15" t="s">
        <v>18</v>
      </c>
      <c r="C8" s="15">
        <v>198</v>
      </c>
      <c r="D8" s="15">
        <v>84</v>
      </c>
      <c r="E8" s="15">
        <v>11</v>
      </c>
      <c r="F8" s="15">
        <v>293</v>
      </c>
    </row>
    <row r="9" spans="1:6" ht="22.5" customHeight="1">
      <c r="A9" s="9" t="s">
        <v>21</v>
      </c>
      <c r="B9" s="15" t="s">
        <v>18</v>
      </c>
      <c r="C9" s="15">
        <v>239</v>
      </c>
      <c r="D9" s="15">
        <v>85</v>
      </c>
      <c r="E9" s="15">
        <v>8</v>
      </c>
      <c r="F9" s="15">
        <v>332</v>
      </c>
    </row>
    <row r="10" spans="1:6" ht="22.5" customHeight="1">
      <c r="A10" s="9" t="s">
        <v>22</v>
      </c>
      <c r="B10" s="15" t="s">
        <v>18</v>
      </c>
      <c r="C10" s="15">
        <v>55</v>
      </c>
      <c r="D10" s="15">
        <v>31</v>
      </c>
      <c r="E10" s="15" t="s">
        <v>18</v>
      </c>
      <c r="F10" s="15">
        <v>86</v>
      </c>
    </row>
    <row r="11" spans="1:6" ht="22.5" customHeight="1">
      <c r="A11" s="9" t="s">
        <v>23</v>
      </c>
      <c r="B11" s="15"/>
      <c r="C11" s="15"/>
      <c r="D11" s="15"/>
      <c r="E11" s="15"/>
      <c r="F11" s="15"/>
    </row>
    <row r="12" spans="1:6" ht="22.5" customHeight="1">
      <c r="A12" s="9" t="s">
        <v>24</v>
      </c>
      <c r="B12" s="15" t="s">
        <v>18</v>
      </c>
      <c r="C12" s="15">
        <v>201</v>
      </c>
      <c r="D12" s="15">
        <v>79</v>
      </c>
      <c r="E12" s="15" t="s">
        <v>18</v>
      </c>
      <c r="F12" s="15">
        <v>280</v>
      </c>
    </row>
    <row r="13" spans="1:6" ht="22.5" customHeight="1">
      <c r="A13" s="9" t="s">
        <v>25</v>
      </c>
      <c r="B13" s="15" t="s">
        <v>18</v>
      </c>
      <c r="C13" s="15">
        <v>162</v>
      </c>
      <c r="D13" s="15">
        <v>43</v>
      </c>
      <c r="E13" s="15" t="s">
        <v>18</v>
      </c>
      <c r="F13" s="15">
        <v>205</v>
      </c>
    </row>
    <row r="14" spans="1:6" ht="22.5" customHeight="1">
      <c r="A14" s="9" t="s">
        <v>26</v>
      </c>
      <c r="B14" s="15" t="s">
        <v>18</v>
      </c>
      <c r="C14" s="15">
        <v>141</v>
      </c>
      <c r="D14" s="15">
        <v>38</v>
      </c>
      <c r="E14" s="15" t="s">
        <v>18</v>
      </c>
      <c r="F14" s="15">
        <v>179</v>
      </c>
    </row>
    <row r="15" spans="1:6" ht="22.5" customHeight="1">
      <c r="A15" s="9" t="s">
        <v>27</v>
      </c>
      <c r="B15" s="15" t="s">
        <v>18</v>
      </c>
      <c r="C15" s="15">
        <v>220</v>
      </c>
      <c r="D15" s="15">
        <v>82</v>
      </c>
      <c r="E15" s="15">
        <v>55</v>
      </c>
      <c r="F15" s="15">
        <v>357</v>
      </c>
    </row>
    <row r="16" spans="1:6" ht="22.5" customHeight="1">
      <c r="A16" s="9" t="s">
        <v>28</v>
      </c>
      <c r="B16" s="15" t="s">
        <v>18</v>
      </c>
      <c r="C16" s="15" t="s">
        <v>18</v>
      </c>
      <c r="D16" s="15" t="s">
        <v>18</v>
      </c>
      <c r="E16" s="15">
        <v>11</v>
      </c>
      <c r="F16" s="15">
        <v>11</v>
      </c>
    </row>
    <row r="17" spans="1:6" ht="22.5" customHeight="1">
      <c r="A17" s="11" t="s">
        <v>29</v>
      </c>
      <c r="B17" s="16" t="s">
        <v>18</v>
      </c>
      <c r="C17" s="16" t="s">
        <v>18</v>
      </c>
      <c r="D17" s="16" t="s">
        <v>18</v>
      </c>
      <c r="E17" s="16">
        <v>1</v>
      </c>
      <c r="F17" s="16">
        <v>1</v>
      </c>
    </row>
    <row r="18" spans="1:6" ht="22.5" customHeight="1" thickBot="1">
      <c r="A18" s="12" t="s">
        <v>15</v>
      </c>
      <c r="B18" s="12">
        <v>48</v>
      </c>
      <c r="C18" s="17">
        <v>1629</v>
      </c>
      <c r="D18" s="12">
        <v>605</v>
      </c>
      <c r="E18" s="12">
        <v>115</v>
      </c>
      <c r="F18" s="17">
        <v>2397</v>
      </c>
    </row>
    <row r="19" ht="21.75" thickTop="1"/>
  </sheetData>
  <sheetProtection/>
  <mergeCells count="7">
    <mergeCell ref="A1:F1"/>
    <mergeCell ref="A2:A4"/>
    <mergeCell ref="B2:B4"/>
    <mergeCell ref="C2:C4"/>
    <mergeCell ref="D2:D4"/>
    <mergeCell ref="E2:E4"/>
    <mergeCell ref="F2:F4"/>
  </mergeCells>
  <printOptions/>
  <pageMargins left="1.11" right="0.75" top="0.69" bottom="1" header="0.3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2" sqref="C22"/>
    </sheetView>
  </sheetViews>
  <sheetFormatPr defaultColWidth="9.33203125" defaultRowHeight="21"/>
  <cols>
    <col min="1" max="1" width="57.83203125" style="1" customWidth="1"/>
    <col min="2" max="3" width="16.83203125" style="1" customWidth="1"/>
    <col min="4" max="4" width="13.83203125" style="1" customWidth="1"/>
    <col min="5" max="16384" width="9.33203125" style="1" customWidth="1"/>
  </cols>
  <sheetData>
    <row r="1" spans="1:4" ht="23.25">
      <c r="A1" s="187" t="s">
        <v>30</v>
      </c>
      <c r="B1" s="187"/>
      <c r="C1" s="187"/>
      <c r="D1" s="187"/>
    </row>
    <row r="2" spans="1:4" s="6" customFormat="1" ht="23.25">
      <c r="A2" s="184" t="s">
        <v>31</v>
      </c>
      <c r="B2" s="185" t="s">
        <v>60</v>
      </c>
      <c r="C2" s="18" t="s">
        <v>57</v>
      </c>
      <c r="D2" s="186" t="s">
        <v>4</v>
      </c>
    </row>
    <row r="3" spans="1:4" s="6" customFormat="1" ht="23.25">
      <c r="A3" s="184"/>
      <c r="B3" s="185"/>
      <c r="C3" s="19" t="s">
        <v>58</v>
      </c>
      <c r="D3" s="186"/>
    </row>
    <row r="4" spans="1:4" ht="23.25">
      <c r="A4" s="7" t="s">
        <v>59</v>
      </c>
      <c r="B4" s="22">
        <v>21475750</v>
      </c>
      <c r="C4" s="23">
        <v>21475750</v>
      </c>
      <c r="D4" s="8"/>
    </row>
    <row r="5" spans="1:4" ht="23.25">
      <c r="A5" s="20" t="s">
        <v>61</v>
      </c>
      <c r="B5" s="23">
        <v>2101598</v>
      </c>
      <c r="C5" s="23">
        <v>2101598</v>
      </c>
      <c r="D5" s="21"/>
    </row>
    <row r="6" spans="1:4" ht="23.25">
      <c r="A6" s="20" t="s">
        <v>62</v>
      </c>
      <c r="B6" s="23">
        <v>4861440</v>
      </c>
      <c r="C6" s="23">
        <v>4861440</v>
      </c>
      <c r="D6" s="21"/>
    </row>
    <row r="7" spans="1:4" ht="23.25">
      <c r="A7" s="20" t="s">
        <v>63</v>
      </c>
      <c r="B7" s="23">
        <v>7008000</v>
      </c>
      <c r="C7" s="23">
        <v>7008000</v>
      </c>
      <c r="D7" s="21"/>
    </row>
    <row r="8" spans="1:4" ht="23.25">
      <c r="A8" s="20" t="s">
        <v>64</v>
      </c>
      <c r="B8" s="23">
        <v>1200300</v>
      </c>
      <c r="C8" s="23">
        <v>1200300</v>
      </c>
      <c r="D8" s="21"/>
    </row>
    <row r="9" spans="1:4" ht="23.25">
      <c r="A9" s="20" t="s">
        <v>65</v>
      </c>
      <c r="B9" s="23">
        <v>4180371</v>
      </c>
      <c r="C9" s="23">
        <v>4180371</v>
      </c>
      <c r="D9" s="21"/>
    </row>
    <row r="10" spans="1:4" ht="23.25">
      <c r="A10" s="20" t="s">
        <v>66</v>
      </c>
      <c r="B10" s="23">
        <v>398600</v>
      </c>
      <c r="C10" s="23">
        <v>398600</v>
      </c>
      <c r="D10" s="21"/>
    </row>
    <row r="11" spans="1:4" ht="23.25">
      <c r="A11" s="20" t="s">
        <v>67</v>
      </c>
      <c r="B11" s="23">
        <v>750400</v>
      </c>
      <c r="C11" s="23">
        <v>750400</v>
      </c>
      <c r="D11" s="21"/>
    </row>
    <row r="12" spans="1:4" ht="23.25">
      <c r="A12" s="20" t="s">
        <v>68</v>
      </c>
      <c r="B12" s="23">
        <v>1000000</v>
      </c>
      <c r="C12" s="23">
        <v>1000000</v>
      </c>
      <c r="D12" s="21"/>
    </row>
    <row r="13" spans="1:4" ht="23.25">
      <c r="A13" s="9" t="s">
        <v>69</v>
      </c>
      <c r="B13" s="24"/>
      <c r="C13" s="24"/>
      <c r="D13" s="10"/>
    </row>
    <row r="14" spans="1:4" ht="23.25">
      <c r="A14" s="9" t="s">
        <v>70</v>
      </c>
      <c r="B14" s="24">
        <v>90000</v>
      </c>
      <c r="C14" s="24">
        <v>90000</v>
      </c>
      <c r="D14" s="10"/>
    </row>
    <row r="15" spans="1:4" ht="23.25">
      <c r="A15" s="9" t="s">
        <v>71</v>
      </c>
      <c r="B15" s="24">
        <v>109423.69</v>
      </c>
      <c r="C15" s="24">
        <v>109423.69</v>
      </c>
      <c r="D15" s="10"/>
    </row>
    <row r="16" spans="1:4" ht="23.25">
      <c r="A16" s="9" t="s">
        <v>72</v>
      </c>
      <c r="B16" s="24">
        <v>97540</v>
      </c>
      <c r="C16" s="24">
        <v>97540</v>
      </c>
      <c r="D16" s="10"/>
    </row>
    <row r="17" spans="1:4" ht="23.25">
      <c r="A17" s="9" t="s">
        <v>75</v>
      </c>
      <c r="B17" s="24"/>
      <c r="C17" s="24"/>
      <c r="D17" s="10"/>
    </row>
    <row r="18" spans="1:4" ht="23.25">
      <c r="A18" s="9" t="s">
        <v>74</v>
      </c>
      <c r="B18" s="24"/>
      <c r="C18" s="24"/>
      <c r="D18" s="10"/>
    </row>
    <row r="19" spans="1:4" ht="23.25">
      <c r="A19" s="25" t="s">
        <v>73</v>
      </c>
      <c r="B19" s="26">
        <v>100000</v>
      </c>
      <c r="C19" s="26">
        <v>100000</v>
      </c>
      <c r="D19" s="27"/>
    </row>
    <row r="20" spans="1:4" ht="23.25">
      <c r="A20" s="25" t="s">
        <v>76</v>
      </c>
      <c r="B20" s="26">
        <v>100000</v>
      </c>
      <c r="C20" s="26">
        <v>100000</v>
      </c>
      <c r="D20" s="27"/>
    </row>
    <row r="21" spans="1:4" ht="23.25">
      <c r="A21" s="25" t="s">
        <v>77</v>
      </c>
      <c r="B21" s="26">
        <v>49750</v>
      </c>
      <c r="C21" s="26">
        <v>49750</v>
      </c>
      <c r="D21" s="27"/>
    </row>
    <row r="22" spans="1:4" ht="24" thickBot="1">
      <c r="A22" s="12" t="s">
        <v>15</v>
      </c>
      <c r="B22" s="28">
        <f>SUM(B4:B21)</f>
        <v>43523172.69</v>
      </c>
      <c r="C22" s="28">
        <f>SUM(C4:C21)</f>
        <v>43523172.69</v>
      </c>
      <c r="D22" s="13"/>
    </row>
    <row r="23" ht="21.75" thickTop="1"/>
  </sheetData>
  <sheetProtection/>
  <mergeCells count="4">
    <mergeCell ref="A2:A3"/>
    <mergeCell ref="B2:B3"/>
    <mergeCell ref="D2:D3"/>
    <mergeCell ref="A1:D1"/>
  </mergeCells>
  <printOptions/>
  <pageMargins left="0.85" right="0.3" top="0.6" bottom="1" header="0.2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9">
      <selection activeCell="C35" sqref="C35"/>
    </sheetView>
  </sheetViews>
  <sheetFormatPr defaultColWidth="9.33203125" defaultRowHeight="21"/>
  <cols>
    <col min="1" max="1" width="49.5" style="0" customWidth="1"/>
    <col min="2" max="7" width="17.5" style="68" customWidth="1"/>
    <col min="8" max="8" width="15.83203125" style="0" customWidth="1"/>
  </cols>
  <sheetData>
    <row r="1" spans="1:8" ht="22.5" customHeight="1">
      <c r="A1" s="188" t="s">
        <v>99</v>
      </c>
      <c r="B1" s="188"/>
      <c r="C1" s="188"/>
      <c r="D1" s="188"/>
      <c r="E1" s="188"/>
      <c r="F1" s="188"/>
      <c r="G1" s="188"/>
      <c r="H1" s="188"/>
    </row>
    <row r="2" spans="1:8" s="1" customFormat="1" ht="22.5" customHeight="1">
      <c r="A2" s="191" t="s">
        <v>0</v>
      </c>
      <c r="B2" s="193" t="s">
        <v>1</v>
      </c>
      <c r="C2" s="193"/>
      <c r="D2" s="189" t="s">
        <v>2</v>
      </c>
      <c r="E2" s="189"/>
      <c r="F2" s="190" t="s">
        <v>3</v>
      </c>
      <c r="G2" s="190"/>
      <c r="H2" s="191" t="s">
        <v>4</v>
      </c>
    </row>
    <row r="3" spans="1:8" s="1" customFormat="1" ht="22.5" customHeight="1">
      <c r="A3" s="192"/>
      <c r="B3" s="83" t="s">
        <v>5</v>
      </c>
      <c r="C3" s="83" t="s">
        <v>6</v>
      </c>
      <c r="D3" s="131" t="s">
        <v>5</v>
      </c>
      <c r="E3" s="131" t="s">
        <v>6</v>
      </c>
      <c r="F3" s="84" t="s">
        <v>5</v>
      </c>
      <c r="G3" s="84" t="s">
        <v>6</v>
      </c>
      <c r="H3" s="192"/>
    </row>
    <row r="4" spans="1:8" ht="22.5" customHeight="1">
      <c r="A4" s="60" t="s">
        <v>36</v>
      </c>
      <c r="B4" s="85"/>
      <c r="C4" s="85"/>
      <c r="D4" s="85"/>
      <c r="E4" s="85"/>
      <c r="F4" s="85"/>
      <c r="G4" s="85"/>
      <c r="H4" s="86"/>
    </row>
    <row r="5" spans="1:8" ht="22.5" customHeight="1">
      <c r="A5" s="3" t="s">
        <v>38</v>
      </c>
      <c r="B5" s="87">
        <v>25692650</v>
      </c>
      <c r="C5" s="87">
        <v>32088065.33</v>
      </c>
      <c r="D5" s="87" t="s">
        <v>18</v>
      </c>
      <c r="E5" s="87" t="s">
        <v>18</v>
      </c>
      <c r="F5" s="87" t="s">
        <v>18</v>
      </c>
      <c r="G5" s="87" t="s">
        <v>18</v>
      </c>
      <c r="H5" s="88"/>
    </row>
    <row r="6" spans="1:8" ht="22.5" customHeight="1">
      <c r="A6" s="3" t="s">
        <v>39</v>
      </c>
      <c r="B6" s="89">
        <v>2495663</v>
      </c>
      <c r="C6" s="89">
        <v>2560396</v>
      </c>
      <c r="D6" s="87" t="s">
        <v>18</v>
      </c>
      <c r="E6" s="87" t="s">
        <v>18</v>
      </c>
      <c r="F6" s="87" t="s">
        <v>18</v>
      </c>
      <c r="G6" s="87" t="s">
        <v>18</v>
      </c>
      <c r="H6" s="88"/>
    </row>
    <row r="7" spans="1:8" ht="22.5" customHeight="1">
      <c r="A7" s="3" t="s">
        <v>40</v>
      </c>
      <c r="B7" s="90" t="s">
        <v>18</v>
      </c>
      <c r="C7" s="90" t="s">
        <v>18</v>
      </c>
      <c r="D7" s="87">
        <v>5900000</v>
      </c>
      <c r="E7" s="87">
        <v>5694696</v>
      </c>
      <c r="F7" s="87" t="s">
        <v>18</v>
      </c>
      <c r="G7" s="87" t="s">
        <v>18</v>
      </c>
      <c r="H7" s="88"/>
    </row>
    <row r="8" spans="1:8" ht="22.5" customHeight="1">
      <c r="A8" s="4" t="s">
        <v>102</v>
      </c>
      <c r="B8" s="91">
        <v>134550</v>
      </c>
      <c r="C8" s="91">
        <v>44030</v>
      </c>
      <c r="D8" s="92"/>
      <c r="E8" s="92"/>
      <c r="F8" s="87" t="s">
        <v>18</v>
      </c>
      <c r="G8" s="87" t="s">
        <v>18</v>
      </c>
      <c r="H8" s="93"/>
    </row>
    <row r="9" spans="1:8" s="74" customFormat="1" ht="22.5" customHeight="1">
      <c r="A9" s="73" t="s">
        <v>8</v>
      </c>
      <c r="B9" s="94">
        <f>SUM(B5:B8)</f>
        <v>28322863</v>
      </c>
      <c r="C9" s="94">
        <f>SUM(C5:C8)</f>
        <v>34692491.33</v>
      </c>
      <c r="D9" s="95">
        <f>SUM(D5:D8)</f>
        <v>5900000</v>
      </c>
      <c r="E9" s="95">
        <f>SUM(E5:E8)</f>
        <v>5694696</v>
      </c>
      <c r="F9" s="95" t="s">
        <v>18</v>
      </c>
      <c r="G9" s="95" t="s">
        <v>18</v>
      </c>
      <c r="H9" s="96"/>
    </row>
    <row r="10" spans="1:8" ht="22.5" customHeight="1">
      <c r="A10" s="61" t="s">
        <v>93</v>
      </c>
      <c r="B10" s="97"/>
      <c r="C10" s="97"/>
      <c r="D10" s="97"/>
      <c r="E10" s="97"/>
      <c r="F10" s="97"/>
      <c r="G10" s="97"/>
      <c r="H10" s="98"/>
    </row>
    <row r="11" spans="1:8" ht="22.5" customHeight="1">
      <c r="A11" s="3" t="s">
        <v>41</v>
      </c>
      <c r="B11" s="99">
        <v>3840000</v>
      </c>
      <c r="C11" s="99">
        <v>3774232</v>
      </c>
      <c r="D11" s="87">
        <v>3150000</v>
      </c>
      <c r="E11" s="99">
        <v>3244830</v>
      </c>
      <c r="F11" s="99">
        <v>1000000</v>
      </c>
      <c r="G11" s="99">
        <v>1169900</v>
      </c>
      <c r="H11" s="88"/>
    </row>
    <row r="12" spans="1:8" ht="22.5" customHeight="1">
      <c r="A12" s="3" t="s">
        <v>42</v>
      </c>
      <c r="B12" s="99">
        <v>2034000</v>
      </c>
      <c r="C12" s="99">
        <v>2355755.19</v>
      </c>
      <c r="D12" s="100" t="s">
        <v>18</v>
      </c>
      <c r="E12" s="87">
        <v>84219.09</v>
      </c>
      <c r="F12" s="99">
        <v>655000</v>
      </c>
      <c r="G12" s="99">
        <v>1005507.17</v>
      </c>
      <c r="H12" s="88"/>
    </row>
    <row r="13" spans="1:8" ht="22.5" customHeight="1">
      <c r="A13" s="3" t="s">
        <v>43</v>
      </c>
      <c r="B13" s="99">
        <v>6415650</v>
      </c>
      <c r="C13" s="99">
        <v>7357321.41</v>
      </c>
      <c r="D13" s="99">
        <v>1043900</v>
      </c>
      <c r="E13" s="99">
        <v>1233436.09</v>
      </c>
      <c r="F13" s="99">
        <v>609600</v>
      </c>
      <c r="G13" s="99">
        <v>1966595.86</v>
      </c>
      <c r="H13" s="88"/>
    </row>
    <row r="14" spans="1:8" ht="22.5" customHeight="1">
      <c r="A14" s="64" t="s">
        <v>44</v>
      </c>
      <c r="B14" s="101">
        <v>1400000</v>
      </c>
      <c r="C14" s="101">
        <v>1387338.74</v>
      </c>
      <c r="D14" s="102" t="s">
        <v>18</v>
      </c>
      <c r="E14" s="102">
        <v>629308.62</v>
      </c>
      <c r="F14" s="101">
        <v>1230000</v>
      </c>
      <c r="G14" s="101">
        <v>39723</v>
      </c>
      <c r="H14" s="103"/>
    </row>
    <row r="15" spans="1:8" s="75" customFormat="1" ht="22.5" customHeight="1">
      <c r="A15" s="73" t="s">
        <v>92</v>
      </c>
      <c r="B15" s="104">
        <f aca="true" t="shared" si="0" ref="B15:G15">SUM(B11:B14)</f>
        <v>13689650</v>
      </c>
      <c r="C15" s="104">
        <f>SUM(C11:C14)</f>
        <v>14874647.34</v>
      </c>
      <c r="D15" s="104">
        <f t="shared" si="0"/>
        <v>4193900</v>
      </c>
      <c r="E15" s="104">
        <f t="shared" si="0"/>
        <v>5191793.8</v>
      </c>
      <c r="F15" s="104">
        <f t="shared" si="0"/>
        <v>3494600</v>
      </c>
      <c r="G15" s="104">
        <f t="shared" si="0"/>
        <v>4181726.0300000003</v>
      </c>
      <c r="H15" s="96"/>
    </row>
    <row r="16" spans="1:8" s="71" customFormat="1" ht="22.5" customHeight="1">
      <c r="A16" s="72" t="s">
        <v>95</v>
      </c>
      <c r="B16" s="105"/>
      <c r="C16" s="105"/>
      <c r="D16" s="105"/>
      <c r="E16" s="105"/>
      <c r="F16" s="105"/>
      <c r="G16" s="105"/>
      <c r="H16" s="106"/>
    </row>
    <row r="17" spans="1:8" s="2" customFormat="1" ht="22.5" customHeight="1">
      <c r="A17" s="65" t="s">
        <v>81</v>
      </c>
      <c r="B17" s="107">
        <v>83000</v>
      </c>
      <c r="C17" s="108">
        <v>82990.53</v>
      </c>
      <c r="D17" s="109" t="s">
        <v>18</v>
      </c>
      <c r="E17" s="109" t="s">
        <v>18</v>
      </c>
      <c r="F17" s="109" t="s">
        <v>18</v>
      </c>
      <c r="G17" s="109" t="s">
        <v>18</v>
      </c>
      <c r="H17" s="98"/>
    </row>
    <row r="18" spans="1:8" ht="22.5" customHeight="1">
      <c r="A18" s="43" t="s">
        <v>79</v>
      </c>
      <c r="B18" s="99">
        <v>15000</v>
      </c>
      <c r="C18" s="99">
        <v>15000</v>
      </c>
      <c r="D18" s="87" t="s">
        <v>18</v>
      </c>
      <c r="E18" s="87" t="s">
        <v>18</v>
      </c>
      <c r="F18" s="87" t="s">
        <v>18</v>
      </c>
      <c r="G18" s="87" t="s">
        <v>18</v>
      </c>
      <c r="H18" s="88"/>
    </row>
    <row r="19" spans="1:8" ht="22.5" customHeight="1">
      <c r="A19" s="42" t="s">
        <v>82</v>
      </c>
      <c r="B19" s="99">
        <v>13500</v>
      </c>
      <c r="C19" s="99">
        <v>13500</v>
      </c>
      <c r="D19" s="87" t="s">
        <v>18</v>
      </c>
      <c r="E19" s="87" t="s">
        <v>18</v>
      </c>
      <c r="F19" s="87" t="s">
        <v>18</v>
      </c>
      <c r="G19" s="87" t="s">
        <v>18</v>
      </c>
      <c r="H19" s="88"/>
    </row>
    <row r="20" spans="1:8" ht="22.5" customHeight="1">
      <c r="A20" s="43" t="s">
        <v>83</v>
      </c>
      <c r="B20" s="99">
        <v>85000</v>
      </c>
      <c r="C20" s="99">
        <v>84999.3</v>
      </c>
      <c r="D20" s="87" t="s">
        <v>18</v>
      </c>
      <c r="E20" s="87" t="s">
        <v>18</v>
      </c>
      <c r="F20" s="87" t="s">
        <v>18</v>
      </c>
      <c r="G20" s="87" t="s">
        <v>18</v>
      </c>
      <c r="H20" s="88"/>
    </row>
    <row r="21" spans="1:8" ht="22.5" customHeight="1">
      <c r="A21" s="59" t="s">
        <v>90</v>
      </c>
      <c r="B21" s="99">
        <v>10000</v>
      </c>
      <c r="C21" s="99">
        <v>10000</v>
      </c>
      <c r="D21" s="87" t="s">
        <v>18</v>
      </c>
      <c r="E21" s="87" t="s">
        <v>18</v>
      </c>
      <c r="F21" s="87" t="s">
        <v>18</v>
      </c>
      <c r="G21" s="87" t="s">
        <v>18</v>
      </c>
      <c r="H21" s="88"/>
    </row>
    <row r="22" spans="1:8" ht="22.5" customHeight="1">
      <c r="A22" s="42" t="s">
        <v>84</v>
      </c>
      <c r="B22" s="99">
        <v>360000</v>
      </c>
      <c r="C22" s="99">
        <v>360000</v>
      </c>
      <c r="D22" s="87" t="s">
        <v>18</v>
      </c>
      <c r="E22" s="87" t="s">
        <v>18</v>
      </c>
      <c r="F22" s="87" t="s">
        <v>18</v>
      </c>
      <c r="G22" s="87" t="s">
        <v>18</v>
      </c>
      <c r="H22" s="88"/>
    </row>
    <row r="23" spans="1:8" ht="22.5" customHeight="1">
      <c r="A23" s="42" t="s">
        <v>85</v>
      </c>
      <c r="B23" s="99">
        <v>180000</v>
      </c>
      <c r="C23" s="99">
        <v>180000</v>
      </c>
      <c r="D23" s="87" t="s">
        <v>18</v>
      </c>
      <c r="E23" s="87" t="s">
        <v>18</v>
      </c>
      <c r="F23" s="87" t="s">
        <v>18</v>
      </c>
      <c r="G23" s="87" t="s">
        <v>18</v>
      </c>
      <c r="H23" s="133" t="s">
        <v>104</v>
      </c>
    </row>
    <row r="24" spans="1:8" ht="22.5" customHeight="1">
      <c r="A24" s="69" t="s">
        <v>86</v>
      </c>
      <c r="B24" s="92">
        <v>80500</v>
      </c>
      <c r="C24" s="92">
        <v>80500</v>
      </c>
      <c r="D24" s="110" t="s">
        <v>18</v>
      </c>
      <c r="E24" s="110" t="s">
        <v>18</v>
      </c>
      <c r="F24" s="110" t="s">
        <v>18</v>
      </c>
      <c r="G24" s="110" t="s">
        <v>18</v>
      </c>
      <c r="H24" s="88"/>
    </row>
    <row r="25" spans="1:8" ht="22.5" customHeight="1">
      <c r="A25" s="70" t="s">
        <v>91</v>
      </c>
      <c r="B25" s="111">
        <v>170000</v>
      </c>
      <c r="C25" s="111">
        <v>170000</v>
      </c>
      <c r="D25" s="112" t="s">
        <v>18</v>
      </c>
      <c r="E25" s="112" t="s">
        <v>18</v>
      </c>
      <c r="F25" s="112" t="s">
        <v>18</v>
      </c>
      <c r="G25" s="112" t="s">
        <v>18</v>
      </c>
      <c r="H25" s="103"/>
    </row>
    <row r="26" spans="1:8" s="77" customFormat="1" ht="22.5" customHeight="1">
      <c r="A26" s="76" t="s">
        <v>94</v>
      </c>
      <c r="B26" s="94">
        <f>SUM(B17:B25)</f>
        <v>997000</v>
      </c>
      <c r="C26" s="94">
        <f>SUM(C17:C25)</f>
        <v>996989.8300000001</v>
      </c>
      <c r="D26" s="95" t="s">
        <v>18</v>
      </c>
      <c r="E26" s="95" t="s">
        <v>18</v>
      </c>
      <c r="F26" s="95" t="s">
        <v>18</v>
      </c>
      <c r="G26" s="95" t="s">
        <v>18</v>
      </c>
      <c r="H26" s="113"/>
    </row>
    <row r="27" spans="1:8" s="79" customFormat="1" ht="22.5" customHeight="1">
      <c r="A27" s="78" t="s">
        <v>56</v>
      </c>
      <c r="B27" s="114">
        <f>B9+B15+B26</f>
        <v>43009513</v>
      </c>
      <c r="C27" s="114">
        <f>C9+C15+C26</f>
        <v>50564128.5</v>
      </c>
      <c r="D27" s="114">
        <f>D9+D15</f>
        <v>10093900</v>
      </c>
      <c r="E27" s="114">
        <f>E9+E15</f>
        <v>10886489.8</v>
      </c>
      <c r="F27" s="114">
        <f>F15</f>
        <v>3494600</v>
      </c>
      <c r="G27" s="114">
        <f>G15</f>
        <v>4181726.0300000003</v>
      </c>
      <c r="H27" s="134"/>
    </row>
    <row r="28" spans="1:256" s="30" customFormat="1" ht="16.5" customHeight="1">
      <c r="A28" s="132"/>
      <c r="B28" s="47"/>
      <c r="C28" s="47"/>
      <c r="D28" s="47"/>
      <c r="E28" s="47"/>
      <c r="F28" s="47"/>
      <c r="G28" s="47"/>
      <c r="H28" s="4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30" customFormat="1" ht="9.75" customHeight="1">
      <c r="A29" s="132"/>
      <c r="B29" s="47"/>
      <c r="C29" s="47"/>
      <c r="D29" s="47"/>
      <c r="E29" s="47"/>
      <c r="F29" s="47"/>
      <c r="G29" s="47"/>
      <c r="H29" s="4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30" customFormat="1" ht="22.5" customHeight="1">
      <c r="A30" s="188" t="s">
        <v>80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 t="s">
        <v>78</v>
      </c>
      <c r="R30" s="188"/>
      <c r="S30" s="188"/>
      <c r="T30" s="188"/>
      <c r="U30" s="188"/>
      <c r="V30" s="188"/>
      <c r="W30" s="188"/>
      <c r="X30" s="188"/>
      <c r="Y30" s="188" t="s">
        <v>78</v>
      </c>
      <c r="Z30" s="188"/>
      <c r="AA30" s="188"/>
      <c r="AB30" s="188"/>
      <c r="AC30" s="188"/>
      <c r="AD30" s="188"/>
      <c r="AE30" s="188"/>
      <c r="AF30" s="188"/>
      <c r="AG30" s="188" t="s">
        <v>78</v>
      </c>
      <c r="AH30" s="188"/>
      <c r="AI30" s="188"/>
      <c r="AJ30" s="188"/>
      <c r="AK30" s="188"/>
      <c r="AL30" s="188"/>
      <c r="AM30" s="188"/>
      <c r="AN30" s="188"/>
      <c r="AO30" s="188" t="s">
        <v>78</v>
      </c>
      <c r="AP30" s="188"/>
      <c r="AQ30" s="188"/>
      <c r="AR30" s="188"/>
      <c r="AS30" s="188"/>
      <c r="AT30" s="188"/>
      <c r="AU30" s="188"/>
      <c r="AV30" s="188"/>
      <c r="AW30" s="188" t="s">
        <v>78</v>
      </c>
      <c r="AX30" s="188"/>
      <c r="AY30" s="188"/>
      <c r="AZ30" s="188"/>
      <c r="BA30" s="188"/>
      <c r="BB30" s="188"/>
      <c r="BC30" s="188"/>
      <c r="BD30" s="188"/>
      <c r="BE30" s="188" t="s">
        <v>78</v>
      </c>
      <c r="BF30" s="188"/>
      <c r="BG30" s="188"/>
      <c r="BH30" s="188"/>
      <c r="BI30" s="188"/>
      <c r="BJ30" s="188"/>
      <c r="BK30" s="188"/>
      <c r="BL30" s="188"/>
      <c r="BM30" s="188" t="s">
        <v>78</v>
      </c>
      <c r="BN30" s="188"/>
      <c r="BO30" s="188"/>
      <c r="BP30" s="188"/>
      <c r="BQ30" s="188"/>
      <c r="BR30" s="188"/>
      <c r="BS30" s="188"/>
      <c r="BT30" s="188"/>
      <c r="BU30" s="188" t="s">
        <v>78</v>
      </c>
      <c r="BV30" s="188"/>
      <c r="BW30" s="188"/>
      <c r="BX30" s="188"/>
      <c r="BY30" s="188"/>
      <c r="BZ30" s="188"/>
      <c r="CA30" s="188"/>
      <c r="CB30" s="188"/>
      <c r="CC30" s="188" t="s">
        <v>78</v>
      </c>
      <c r="CD30" s="188"/>
      <c r="CE30" s="188"/>
      <c r="CF30" s="188"/>
      <c r="CG30" s="188"/>
      <c r="CH30" s="188"/>
      <c r="CI30" s="188"/>
      <c r="CJ30" s="188"/>
      <c r="CK30" s="188" t="s">
        <v>78</v>
      </c>
      <c r="CL30" s="188"/>
      <c r="CM30" s="188"/>
      <c r="CN30" s="188"/>
      <c r="CO30" s="188"/>
      <c r="CP30" s="188"/>
      <c r="CQ30" s="188"/>
      <c r="CR30" s="188"/>
      <c r="CS30" s="188" t="s">
        <v>78</v>
      </c>
      <c r="CT30" s="188"/>
      <c r="CU30" s="188"/>
      <c r="CV30" s="188"/>
      <c r="CW30" s="188"/>
      <c r="CX30" s="188"/>
      <c r="CY30" s="188"/>
      <c r="CZ30" s="188"/>
      <c r="DA30" s="188" t="s">
        <v>78</v>
      </c>
      <c r="DB30" s="188"/>
      <c r="DC30" s="188"/>
      <c r="DD30" s="188"/>
      <c r="DE30" s="188"/>
      <c r="DF30" s="188"/>
      <c r="DG30" s="188"/>
      <c r="DH30" s="188"/>
      <c r="DI30" s="188" t="s">
        <v>78</v>
      </c>
      <c r="DJ30" s="188"/>
      <c r="DK30" s="188"/>
      <c r="DL30" s="188"/>
      <c r="DM30" s="188"/>
      <c r="DN30" s="188"/>
      <c r="DO30" s="188"/>
      <c r="DP30" s="188"/>
      <c r="DQ30" s="188" t="s">
        <v>78</v>
      </c>
      <c r="DR30" s="188"/>
      <c r="DS30" s="188"/>
      <c r="DT30" s="188"/>
      <c r="DU30" s="188"/>
      <c r="DV30" s="188"/>
      <c r="DW30" s="188"/>
      <c r="DX30" s="188"/>
      <c r="DY30" s="188" t="s">
        <v>78</v>
      </c>
      <c r="DZ30" s="188"/>
      <c r="EA30" s="188"/>
      <c r="EB30" s="188"/>
      <c r="EC30" s="188"/>
      <c r="ED30" s="188"/>
      <c r="EE30" s="188"/>
      <c r="EF30" s="188"/>
      <c r="EG30" s="188" t="s">
        <v>78</v>
      </c>
      <c r="EH30" s="188"/>
      <c r="EI30" s="188"/>
      <c r="EJ30" s="188"/>
      <c r="EK30" s="188"/>
      <c r="EL30" s="188"/>
      <c r="EM30" s="188"/>
      <c r="EN30" s="188"/>
      <c r="EO30" s="188" t="s">
        <v>78</v>
      </c>
      <c r="EP30" s="188"/>
      <c r="EQ30" s="188"/>
      <c r="ER30" s="188"/>
      <c r="ES30" s="188"/>
      <c r="ET30" s="188"/>
      <c r="EU30" s="188"/>
      <c r="EV30" s="188"/>
      <c r="EW30" s="188" t="s">
        <v>78</v>
      </c>
      <c r="EX30" s="188"/>
      <c r="EY30" s="188"/>
      <c r="EZ30" s="188"/>
      <c r="FA30" s="188"/>
      <c r="FB30" s="188"/>
      <c r="FC30" s="188"/>
      <c r="FD30" s="188"/>
      <c r="FE30" s="188" t="s">
        <v>78</v>
      </c>
      <c r="FF30" s="188"/>
      <c r="FG30" s="188"/>
      <c r="FH30" s="188"/>
      <c r="FI30" s="188"/>
      <c r="FJ30" s="188"/>
      <c r="FK30" s="188"/>
      <c r="FL30" s="188"/>
      <c r="FM30" s="188" t="s">
        <v>78</v>
      </c>
      <c r="FN30" s="188"/>
      <c r="FO30" s="188"/>
      <c r="FP30" s="188"/>
      <c r="FQ30" s="188"/>
      <c r="FR30" s="188"/>
      <c r="FS30" s="188"/>
      <c r="FT30" s="188"/>
      <c r="FU30" s="188" t="s">
        <v>78</v>
      </c>
      <c r="FV30" s="188"/>
      <c r="FW30" s="188"/>
      <c r="FX30" s="188"/>
      <c r="FY30" s="188"/>
      <c r="FZ30" s="188"/>
      <c r="GA30" s="188"/>
      <c r="GB30" s="188"/>
      <c r="GC30" s="188" t="s">
        <v>78</v>
      </c>
      <c r="GD30" s="188"/>
      <c r="GE30" s="188"/>
      <c r="GF30" s="188"/>
      <c r="GG30" s="188"/>
      <c r="GH30" s="188"/>
      <c r="GI30" s="188"/>
      <c r="GJ30" s="188"/>
      <c r="GK30" s="188" t="s">
        <v>78</v>
      </c>
      <c r="GL30" s="188"/>
      <c r="GM30" s="188"/>
      <c r="GN30" s="188"/>
      <c r="GO30" s="188"/>
      <c r="GP30" s="188"/>
      <c r="GQ30" s="188"/>
      <c r="GR30" s="188"/>
      <c r="GS30" s="188" t="s">
        <v>78</v>
      </c>
      <c r="GT30" s="188"/>
      <c r="GU30" s="188"/>
      <c r="GV30" s="188"/>
      <c r="GW30" s="188"/>
      <c r="GX30" s="188"/>
      <c r="GY30" s="188"/>
      <c r="GZ30" s="188"/>
      <c r="HA30" s="188" t="s">
        <v>78</v>
      </c>
      <c r="HB30" s="188"/>
      <c r="HC30" s="188"/>
      <c r="HD30" s="188"/>
      <c r="HE30" s="188"/>
      <c r="HF30" s="188"/>
      <c r="HG30" s="188"/>
      <c r="HH30" s="188"/>
      <c r="HI30" s="188" t="s">
        <v>78</v>
      </c>
      <c r="HJ30" s="188"/>
      <c r="HK30" s="188"/>
      <c r="HL30" s="188"/>
      <c r="HM30" s="188"/>
      <c r="HN30" s="188"/>
      <c r="HO30" s="188"/>
      <c r="HP30" s="188"/>
      <c r="HQ30" s="188" t="s">
        <v>78</v>
      </c>
      <c r="HR30" s="188"/>
      <c r="HS30" s="188"/>
      <c r="HT30" s="188"/>
      <c r="HU30" s="188"/>
      <c r="HV30" s="188"/>
      <c r="HW30" s="188"/>
      <c r="HX30" s="188"/>
      <c r="HY30" s="188" t="s">
        <v>78</v>
      </c>
      <c r="HZ30" s="188"/>
      <c r="IA30" s="188"/>
      <c r="IB30" s="188"/>
      <c r="IC30" s="188"/>
      <c r="ID30" s="188"/>
      <c r="IE30" s="188"/>
      <c r="IF30" s="188"/>
      <c r="IG30" s="188" t="s">
        <v>78</v>
      </c>
      <c r="IH30" s="188"/>
      <c r="II30" s="188"/>
      <c r="IJ30" s="188"/>
      <c r="IK30" s="188"/>
      <c r="IL30" s="188"/>
      <c r="IM30" s="188"/>
      <c r="IN30" s="188"/>
      <c r="IO30" s="188" t="s">
        <v>78</v>
      </c>
      <c r="IP30" s="188"/>
      <c r="IQ30" s="188"/>
      <c r="IR30" s="188"/>
      <c r="IS30" s="188"/>
      <c r="IT30" s="188"/>
      <c r="IU30" s="188"/>
      <c r="IV30" s="188"/>
    </row>
    <row r="31" spans="1:8" s="1" customFormat="1" ht="22.5" customHeight="1">
      <c r="A31" s="191" t="s">
        <v>0</v>
      </c>
      <c r="B31" s="193" t="s">
        <v>1</v>
      </c>
      <c r="C31" s="193"/>
      <c r="D31" s="189" t="s">
        <v>2</v>
      </c>
      <c r="E31" s="189"/>
      <c r="F31" s="190" t="s">
        <v>3</v>
      </c>
      <c r="G31" s="190"/>
      <c r="H31" s="191" t="s">
        <v>4</v>
      </c>
    </row>
    <row r="32" spans="1:8" s="1" customFormat="1" ht="22.5" customHeight="1">
      <c r="A32" s="192"/>
      <c r="B32" s="83" t="s">
        <v>5</v>
      </c>
      <c r="C32" s="83" t="s">
        <v>6</v>
      </c>
      <c r="D32" s="131" t="s">
        <v>5</v>
      </c>
      <c r="E32" s="131" t="s">
        <v>6</v>
      </c>
      <c r="F32" s="84" t="s">
        <v>5</v>
      </c>
      <c r="G32" s="84" t="s">
        <v>6</v>
      </c>
      <c r="H32" s="192"/>
    </row>
    <row r="33" spans="1:8" s="81" customFormat="1" ht="22.5" customHeight="1">
      <c r="A33" s="80" t="s">
        <v>55</v>
      </c>
      <c r="B33" s="115">
        <f aca="true" t="shared" si="1" ref="B33:G33">B27</f>
        <v>43009513</v>
      </c>
      <c r="C33" s="115">
        <f t="shared" si="1"/>
        <v>50564128.5</v>
      </c>
      <c r="D33" s="115">
        <f t="shared" si="1"/>
        <v>10093900</v>
      </c>
      <c r="E33" s="115">
        <f t="shared" si="1"/>
        <v>10886489.8</v>
      </c>
      <c r="F33" s="115">
        <f t="shared" si="1"/>
        <v>3494600</v>
      </c>
      <c r="G33" s="115">
        <f t="shared" si="1"/>
        <v>4181726.0300000003</v>
      </c>
      <c r="H33" s="116"/>
    </row>
    <row r="34" spans="1:8" ht="22.5" customHeight="1">
      <c r="A34" s="5" t="s">
        <v>37</v>
      </c>
      <c r="B34" s="97"/>
      <c r="C34" s="97"/>
      <c r="D34" s="117"/>
      <c r="E34" s="117"/>
      <c r="F34" s="117"/>
      <c r="G34" s="117"/>
      <c r="H34" s="98"/>
    </row>
    <row r="35" spans="1:8" ht="22.5" customHeight="1">
      <c r="A35" s="3" t="s">
        <v>87</v>
      </c>
      <c r="B35" s="99">
        <v>2575700</v>
      </c>
      <c r="C35" s="99">
        <v>2555500</v>
      </c>
      <c r="D35" s="90">
        <v>1016900</v>
      </c>
      <c r="E35" s="90">
        <v>309666</v>
      </c>
      <c r="F35" s="90">
        <v>2529800</v>
      </c>
      <c r="G35" s="90">
        <v>1782200</v>
      </c>
      <c r="H35" s="88"/>
    </row>
    <row r="36" spans="1:8" ht="22.5" customHeight="1">
      <c r="A36" s="63" t="s">
        <v>88</v>
      </c>
      <c r="B36" s="99">
        <v>1820000</v>
      </c>
      <c r="C36" s="99">
        <v>1819999.13</v>
      </c>
      <c r="D36" s="90" t="s">
        <v>18</v>
      </c>
      <c r="E36" s="90" t="s">
        <v>18</v>
      </c>
      <c r="F36" s="90" t="s">
        <v>18</v>
      </c>
      <c r="G36" s="90" t="s">
        <v>18</v>
      </c>
      <c r="H36" s="88"/>
    </row>
    <row r="37" spans="1:8" ht="22.5" customHeight="1">
      <c r="A37" s="62" t="s">
        <v>89</v>
      </c>
      <c r="B37" s="118" t="s">
        <v>18</v>
      </c>
      <c r="C37" s="119" t="s">
        <v>18</v>
      </c>
      <c r="D37" s="90" t="s">
        <v>18</v>
      </c>
      <c r="E37" s="90" t="s">
        <v>18</v>
      </c>
      <c r="F37" s="90" t="s">
        <v>18</v>
      </c>
      <c r="G37" s="90" t="s">
        <v>18</v>
      </c>
      <c r="H37" s="120"/>
    </row>
    <row r="38" spans="1:8" s="75" customFormat="1" ht="22.5" customHeight="1">
      <c r="A38" s="73" t="s">
        <v>45</v>
      </c>
      <c r="B38" s="94">
        <f aca="true" t="shared" si="2" ref="B38:G38">SUM(B35:B37)</f>
        <v>4395700</v>
      </c>
      <c r="C38" s="94">
        <f t="shared" si="2"/>
        <v>4375499.13</v>
      </c>
      <c r="D38" s="94">
        <f t="shared" si="2"/>
        <v>1016900</v>
      </c>
      <c r="E38" s="94">
        <f t="shared" si="2"/>
        <v>309666</v>
      </c>
      <c r="F38" s="94">
        <f t="shared" si="2"/>
        <v>2529800</v>
      </c>
      <c r="G38" s="94">
        <f t="shared" si="2"/>
        <v>1782200</v>
      </c>
      <c r="H38" s="96"/>
    </row>
    <row r="39" spans="1:8" ht="22.5" customHeight="1">
      <c r="A39" s="5" t="s">
        <v>47</v>
      </c>
      <c r="B39" s="97"/>
      <c r="C39" s="97"/>
      <c r="D39" s="97"/>
      <c r="E39" s="97"/>
      <c r="F39" s="97"/>
      <c r="G39" s="97"/>
      <c r="H39" s="98"/>
    </row>
    <row r="40" spans="1:8" ht="22.5" customHeight="1">
      <c r="A40" s="3" t="s">
        <v>46</v>
      </c>
      <c r="B40" s="87"/>
      <c r="C40" s="87"/>
      <c r="D40" s="87"/>
      <c r="E40" s="87"/>
      <c r="F40" s="99">
        <v>3472872.32</v>
      </c>
      <c r="G40" s="87" t="s">
        <v>18</v>
      </c>
      <c r="H40" s="88"/>
    </row>
    <row r="41" spans="1:8" ht="22.5" customHeight="1">
      <c r="A41" s="3" t="s">
        <v>96</v>
      </c>
      <c r="B41" s="87"/>
      <c r="C41" s="87"/>
      <c r="D41" s="87"/>
      <c r="E41" s="87"/>
      <c r="F41" s="99">
        <v>110000</v>
      </c>
      <c r="G41" s="87">
        <v>110000</v>
      </c>
      <c r="H41" s="88"/>
    </row>
    <row r="42" spans="1:8" ht="22.5" customHeight="1">
      <c r="A42" s="3" t="s">
        <v>97</v>
      </c>
      <c r="B42" s="87"/>
      <c r="C42" s="87"/>
      <c r="D42" s="87"/>
      <c r="E42" s="87"/>
      <c r="F42" s="99"/>
      <c r="G42" s="87"/>
      <c r="H42" s="88"/>
    </row>
    <row r="43" spans="1:8" ht="22.5" customHeight="1">
      <c r="A43" s="3" t="s">
        <v>98</v>
      </c>
      <c r="B43" s="87"/>
      <c r="C43" s="87"/>
      <c r="D43" s="87"/>
      <c r="E43" s="87"/>
      <c r="F43" s="99"/>
      <c r="G43" s="87"/>
      <c r="H43" s="88"/>
    </row>
    <row r="44" spans="1:8" ht="22.5" customHeight="1">
      <c r="A44" s="82" t="s">
        <v>103</v>
      </c>
      <c r="B44" s="112"/>
      <c r="C44" s="112"/>
      <c r="D44" s="112"/>
      <c r="E44" s="112">
        <v>64644.2</v>
      </c>
      <c r="F44" s="111"/>
      <c r="G44" s="112"/>
      <c r="H44" s="120"/>
    </row>
    <row r="45" spans="1:8" s="77" customFormat="1" ht="22.5" customHeight="1">
      <c r="A45" s="73" t="s">
        <v>48</v>
      </c>
      <c r="B45" s="121"/>
      <c r="C45" s="121"/>
      <c r="D45" s="121"/>
      <c r="E45" s="94">
        <f>SUM(E44)</f>
        <v>64644.2</v>
      </c>
      <c r="F45" s="94">
        <f>SUM(F40:F43)</f>
        <v>3582872.32</v>
      </c>
      <c r="G45" s="94">
        <f>SUM(G40:G43)</f>
        <v>110000</v>
      </c>
      <c r="H45" s="122"/>
    </row>
    <row r="46" spans="1:8" s="41" customFormat="1" ht="22.5" customHeight="1">
      <c r="A46" s="40"/>
      <c r="B46" s="123"/>
      <c r="C46" s="123"/>
      <c r="D46" s="123"/>
      <c r="E46" s="123"/>
      <c r="F46" s="123"/>
      <c r="G46" s="123"/>
      <c r="H46" s="124"/>
    </row>
    <row r="47" spans="1:8" s="33" customFormat="1" ht="22.5" customHeight="1">
      <c r="A47" s="31"/>
      <c r="B47" s="125"/>
      <c r="C47" s="125"/>
      <c r="D47" s="125"/>
      <c r="E47" s="125"/>
      <c r="F47" s="125"/>
      <c r="G47" s="125"/>
      <c r="H47" s="126"/>
    </row>
    <row r="48" spans="1:8" s="33" customFormat="1" ht="22.5" customHeight="1">
      <c r="A48" s="31"/>
      <c r="B48" s="24"/>
      <c r="C48" s="24"/>
      <c r="D48" s="24"/>
      <c r="E48" s="24"/>
      <c r="F48" s="24"/>
      <c r="G48" s="24"/>
      <c r="H48" s="32"/>
    </row>
    <row r="49" spans="1:8" s="39" customFormat="1" ht="22.5" customHeight="1">
      <c r="A49" s="34"/>
      <c r="B49" s="37"/>
      <c r="C49" s="37"/>
      <c r="D49" s="37"/>
      <c r="E49" s="37"/>
      <c r="F49" s="37"/>
      <c r="G49" s="37"/>
      <c r="H49" s="38"/>
    </row>
    <row r="50" spans="1:8" s="130" customFormat="1" ht="27" customHeight="1" thickBot="1">
      <c r="A50" s="127" t="s">
        <v>49</v>
      </c>
      <c r="B50" s="128">
        <f>B27+B38</f>
        <v>47405213</v>
      </c>
      <c r="C50" s="128">
        <f>C27+C38</f>
        <v>54939627.63</v>
      </c>
      <c r="D50" s="128">
        <f>D27+D38</f>
        <v>11110800</v>
      </c>
      <c r="E50" s="128">
        <f>E27+E38+E45</f>
        <v>11260800</v>
      </c>
      <c r="F50" s="128">
        <f>F33+F38+F45</f>
        <v>9607272.32</v>
      </c>
      <c r="G50" s="128">
        <f>G33+G38+G45</f>
        <v>6073926.03</v>
      </c>
      <c r="H50" s="129"/>
    </row>
    <row r="51" spans="1:8" ht="22.5" customHeight="1" thickTop="1">
      <c r="A51" s="197"/>
      <c r="B51" s="197"/>
      <c r="C51" s="197"/>
      <c r="D51" s="197"/>
      <c r="E51" s="197"/>
      <c r="F51" s="197"/>
      <c r="G51" s="197"/>
      <c r="H51" s="197"/>
    </row>
    <row r="52" spans="1:8" s="46" customFormat="1" ht="22.5" customHeight="1">
      <c r="A52" s="195"/>
      <c r="B52" s="196"/>
      <c r="C52" s="196"/>
      <c r="D52" s="196"/>
      <c r="E52" s="196"/>
      <c r="F52" s="196"/>
      <c r="G52" s="196"/>
      <c r="H52" s="194"/>
    </row>
    <row r="53" spans="1:8" s="46" customFormat="1" ht="22.5" customHeight="1">
      <c r="A53" s="195"/>
      <c r="B53" s="45"/>
      <c r="C53" s="45"/>
      <c r="D53" s="45"/>
      <c r="E53" s="45"/>
      <c r="F53" s="45"/>
      <c r="G53" s="45"/>
      <c r="H53" s="194"/>
    </row>
    <row r="54" spans="1:8" s="46" customFormat="1" ht="22.5" customHeight="1">
      <c r="A54" s="44"/>
      <c r="B54" s="47"/>
      <c r="C54" s="47"/>
      <c r="D54" s="47"/>
      <c r="E54" s="47"/>
      <c r="F54" s="47"/>
      <c r="G54" s="47"/>
      <c r="H54" s="35"/>
    </row>
    <row r="55" spans="1:8" s="30" customFormat="1" ht="22.5" customHeight="1">
      <c r="A55" s="36"/>
      <c r="B55" s="47"/>
      <c r="C55" s="47"/>
      <c r="D55" s="47"/>
      <c r="E55" s="47"/>
      <c r="F55" s="47"/>
      <c r="G55" s="47"/>
      <c r="H55" s="48"/>
    </row>
    <row r="56" spans="1:8" s="30" customFormat="1" ht="22.5" customHeight="1">
      <c r="A56" s="36"/>
      <c r="B56" s="47"/>
      <c r="C56" s="47"/>
      <c r="D56" s="47"/>
      <c r="E56" s="47"/>
      <c r="F56" s="47"/>
      <c r="G56" s="47"/>
      <c r="H56" s="48"/>
    </row>
    <row r="57" spans="1:8" s="30" customFormat="1" ht="22.5" customHeight="1">
      <c r="A57" s="49"/>
      <c r="B57" s="47"/>
      <c r="C57" s="47"/>
      <c r="D57" s="47"/>
      <c r="E57" s="47"/>
      <c r="F57" s="47"/>
      <c r="G57" s="47"/>
      <c r="H57" s="48"/>
    </row>
    <row r="58" spans="1:8" s="30" customFormat="1" ht="22.5" customHeight="1">
      <c r="A58" s="50"/>
      <c r="B58" s="47"/>
      <c r="C58" s="47"/>
      <c r="D58" s="47"/>
      <c r="E58" s="47"/>
      <c r="F58" s="47"/>
      <c r="G58" s="47"/>
      <c r="H58" s="48"/>
    </row>
    <row r="59" spans="1:8" s="54" customFormat="1" ht="22.5" customHeight="1">
      <c r="A59" s="51"/>
      <c r="B59" s="52"/>
      <c r="C59" s="52"/>
      <c r="D59" s="52"/>
      <c r="E59" s="52"/>
      <c r="F59" s="52"/>
      <c r="G59" s="52"/>
      <c r="H59" s="53"/>
    </row>
    <row r="60" spans="1:8" s="30" customFormat="1" ht="22.5" customHeight="1">
      <c r="A60" s="36"/>
      <c r="B60" s="47"/>
      <c r="C60" s="47"/>
      <c r="D60" s="47"/>
      <c r="E60" s="47"/>
      <c r="F60" s="47"/>
      <c r="G60" s="47"/>
      <c r="H60" s="48"/>
    </row>
    <row r="61" spans="1:8" s="30" customFormat="1" ht="22.5" customHeight="1">
      <c r="A61" s="49"/>
      <c r="B61" s="47"/>
      <c r="C61" s="47"/>
      <c r="D61" s="47"/>
      <c r="E61" s="47"/>
      <c r="F61" s="47"/>
      <c r="G61" s="47"/>
      <c r="H61" s="48"/>
    </row>
    <row r="62" spans="1:8" s="30" customFormat="1" ht="22.5" customHeight="1">
      <c r="A62" s="51"/>
      <c r="B62" s="55"/>
      <c r="C62" s="55"/>
      <c r="D62" s="55"/>
      <c r="E62" s="55"/>
      <c r="F62" s="55"/>
      <c r="G62" s="55"/>
      <c r="H62" s="56"/>
    </row>
    <row r="63" spans="1:8" s="30" customFormat="1" ht="22.5" customHeight="1">
      <c r="A63" s="35"/>
      <c r="B63" s="57"/>
      <c r="C63" s="57"/>
      <c r="D63" s="57"/>
      <c r="E63" s="57"/>
      <c r="F63" s="57"/>
      <c r="G63" s="57"/>
      <c r="H63" s="58"/>
    </row>
    <row r="64" spans="2:7" s="30" customFormat="1" ht="21">
      <c r="B64" s="67"/>
      <c r="C64" s="67"/>
      <c r="D64" s="67"/>
      <c r="E64" s="67"/>
      <c r="F64" s="67"/>
      <c r="G64" s="67"/>
    </row>
    <row r="65" spans="2:7" s="30" customFormat="1" ht="21">
      <c r="B65" s="67"/>
      <c r="C65" s="67"/>
      <c r="D65" s="67"/>
      <c r="E65" s="67"/>
      <c r="F65" s="67"/>
      <c r="G65" s="67"/>
    </row>
    <row r="66" spans="2:7" s="30" customFormat="1" ht="21">
      <c r="B66" s="67"/>
      <c r="C66" s="67"/>
      <c r="D66" s="67"/>
      <c r="E66" s="67"/>
      <c r="F66" s="67"/>
      <c r="G66" s="67"/>
    </row>
    <row r="67" spans="2:7" s="30" customFormat="1" ht="21">
      <c r="B67" s="67"/>
      <c r="C67" s="67"/>
      <c r="D67" s="67"/>
      <c r="E67" s="67"/>
      <c r="F67" s="67"/>
      <c r="G67" s="67"/>
    </row>
    <row r="68" spans="2:7" s="30" customFormat="1" ht="21">
      <c r="B68" s="67"/>
      <c r="C68" s="67"/>
      <c r="D68" s="67"/>
      <c r="E68" s="67"/>
      <c r="F68" s="67"/>
      <c r="G68" s="67"/>
    </row>
    <row r="69" spans="2:7" s="30" customFormat="1" ht="21">
      <c r="B69" s="67"/>
      <c r="C69" s="67"/>
      <c r="D69" s="67"/>
      <c r="E69" s="67"/>
      <c r="F69" s="67"/>
      <c r="G69" s="67"/>
    </row>
    <row r="70" spans="2:7" s="30" customFormat="1" ht="21">
      <c r="B70" s="67"/>
      <c r="C70" s="67"/>
      <c r="D70" s="67"/>
      <c r="E70" s="67"/>
      <c r="F70" s="67"/>
      <c r="G70" s="67"/>
    </row>
    <row r="71" spans="2:7" s="30" customFormat="1" ht="21">
      <c r="B71" s="67"/>
      <c r="C71" s="67"/>
      <c r="D71" s="67"/>
      <c r="E71" s="67"/>
      <c r="F71" s="67"/>
      <c r="G71" s="67"/>
    </row>
  </sheetData>
  <sheetProtection/>
  <mergeCells count="49">
    <mergeCell ref="H52:H53"/>
    <mergeCell ref="A1:H1"/>
    <mergeCell ref="A52:A53"/>
    <mergeCell ref="B52:C52"/>
    <mergeCell ref="D52:E52"/>
    <mergeCell ref="F52:G52"/>
    <mergeCell ref="D2:E2"/>
    <mergeCell ref="F2:G2"/>
    <mergeCell ref="A51:H51"/>
    <mergeCell ref="H2:H3"/>
    <mergeCell ref="D31:E31"/>
    <mergeCell ref="F31:G31"/>
    <mergeCell ref="H31:H32"/>
    <mergeCell ref="A30:H30"/>
    <mergeCell ref="A2:A3"/>
    <mergeCell ref="B2:C2"/>
    <mergeCell ref="A31:A32"/>
    <mergeCell ref="B31:C31"/>
    <mergeCell ref="AO30:AV30"/>
    <mergeCell ref="AW30:BD30"/>
    <mergeCell ref="BE30:BL30"/>
    <mergeCell ref="BM30:BT30"/>
    <mergeCell ref="I30:P30"/>
    <mergeCell ref="Q30:X30"/>
    <mergeCell ref="Y30:AF30"/>
    <mergeCell ref="AG30:AN30"/>
    <mergeCell ref="DA30:DH30"/>
    <mergeCell ref="DI30:DP30"/>
    <mergeCell ref="DQ30:DX30"/>
    <mergeCell ref="DY30:EF30"/>
    <mergeCell ref="BU30:CB30"/>
    <mergeCell ref="CC30:CJ30"/>
    <mergeCell ref="CK30:CR30"/>
    <mergeCell ref="CS30:CZ30"/>
    <mergeCell ref="FM30:FT30"/>
    <mergeCell ref="FU30:GB30"/>
    <mergeCell ref="GC30:GJ30"/>
    <mergeCell ref="GK30:GR30"/>
    <mergeCell ref="EG30:EN30"/>
    <mergeCell ref="EO30:EV30"/>
    <mergeCell ref="EW30:FD30"/>
    <mergeCell ref="FE30:FL30"/>
    <mergeCell ref="HY30:IF30"/>
    <mergeCell ref="IG30:IN30"/>
    <mergeCell ref="IO30:IV30"/>
    <mergeCell ref="GS30:GZ30"/>
    <mergeCell ref="HA30:HH30"/>
    <mergeCell ref="HI30:HP30"/>
    <mergeCell ref="HQ30:HX30"/>
  </mergeCells>
  <printOptions horizontalCentered="1"/>
  <pageMargins left="0.6692913385826772" right="0.1968503937007874" top="0.3937007874015748" bottom="0.1968503937007874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43">
      <selection activeCell="C7" sqref="C7"/>
    </sheetView>
  </sheetViews>
  <sheetFormatPr defaultColWidth="9.33203125" defaultRowHeight="21"/>
  <cols>
    <col min="1" max="1" width="56.16015625" style="0" customWidth="1"/>
    <col min="2" max="2" width="17.5" style="68" customWidth="1"/>
    <col min="3" max="3" width="17.83203125" style="68" customWidth="1"/>
    <col min="4" max="7" width="17.5" style="68" customWidth="1"/>
    <col min="8" max="8" width="15.66015625" style="0" customWidth="1"/>
  </cols>
  <sheetData>
    <row r="1" spans="1:8" ht="24.75" customHeight="1">
      <c r="A1" s="201" t="s">
        <v>121</v>
      </c>
      <c r="B1" s="201"/>
      <c r="C1" s="201"/>
      <c r="D1" s="201"/>
      <c r="E1" s="201"/>
      <c r="F1" s="201"/>
      <c r="G1" s="201"/>
      <c r="H1" s="201"/>
    </row>
    <row r="2" spans="1:8" ht="24.75" customHeight="1">
      <c r="A2" s="202" t="s">
        <v>100</v>
      </c>
      <c r="B2" s="202"/>
      <c r="C2" s="202"/>
      <c r="D2" s="202"/>
      <c r="E2" s="202"/>
      <c r="F2" s="202"/>
      <c r="G2" s="202"/>
      <c r="H2" s="202"/>
    </row>
    <row r="3" spans="1:8" s="1" customFormat="1" ht="24" customHeight="1">
      <c r="A3" s="203" t="s">
        <v>0</v>
      </c>
      <c r="B3" s="204" t="s">
        <v>1</v>
      </c>
      <c r="C3" s="204"/>
      <c r="D3" s="204" t="s">
        <v>2</v>
      </c>
      <c r="E3" s="204"/>
      <c r="F3" s="204" t="s">
        <v>3</v>
      </c>
      <c r="G3" s="204"/>
      <c r="H3" s="203" t="s">
        <v>4</v>
      </c>
    </row>
    <row r="4" spans="1:8" s="1" customFormat="1" ht="24" customHeight="1">
      <c r="A4" s="205"/>
      <c r="B4" s="206" t="s">
        <v>5</v>
      </c>
      <c r="C4" s="206" t="s">
        <v>6</v>
      </c>
      <c r="D4" s="206" t="s">
        <v>5</v>
      </c>
      <c r="E4" s="206" t="s">
        <v>6</v>
      </c>
      <c r="F4" s="206" t="s">
        <v>5</v>
      </c>
      <c r="G4" s="206" t="s">
        <v>6</v>
      </c>
      <c r="H4" s="205"/>
    </row>
    <row r="5" spans="1:8" ht="24" customHeight="1">
      <c r="A5" s="207" t="s">
        <v>36</v>
      </c>
      <c r="B5" s="208"/>
      <c r="C5" s="208"/>
      <c r="D5" s="208"/>
      <c r="E5" s="208"/>
      <c r="F5" s="208"/>
      <c r="G5" s="208"/>
      <c r="H5" s="209"/>
    </row>
    <row r="6" spans="1:8" ht="24" customHeight="1">
      <c r="A6" s="210" t="s">
        <v>38</v>
      </c>
      <c r="B6" s="211">
        <v>36000000</v>
      </c>
      <c r="C6" s="212">
        <v>36029896.57</v>
      </c>
      <c r="D6" s="213"/>
      <c r="E6" s="213"/>
      <c r="F6" s="213"/>
      <c r="G6" s="213"/>
      <c r="H6" s="214"/>
    </row>
    <row r="7" spans="1:8" ht="24" customHeight="1">
      <c r="A7" s="210" t="s">
        <v>39</v>
      </c>
      <c r="B7" s="211">
        <v>2000000</v>
      </c>
      <c r="C7" s="212">
        <v>2116440</v>
      </c>
      <c r="D7" s="213"/>
      <c r="E7" s="213"/>
      <c r="F7" s="213"/>
      <c r="G7" s="213"/>
      <c r="H7" s="214"/>
    </row>
    <row r="8" spans="1:8" ht="24" customHeight="1">
      <c r="A8" s="210" t="s">
        <v>40</v>
      </c>
      <c r="B8" s="213"/>
      <c r="C8" s="213">
        <v>0</v>
      </c>
      <c r="D8" s="211">
        <v>7200000</v>
      </c>
      <c r="E8" s="215">
        <v>6996220</v>
      </c>
      <c r="F8" s="213">
        <v>0</v>
      </c>
      <c r="G8" s="215">
        <v>38000</v>
      </c>
      <c r="H8" s="214"/>
    </row>
    <row r="9" spans="1:8" ht="24" customHeight="1">
      <c r="A9" s="216" t="s">
        <v>102</v>
      </c>
      <c r="B9" s="217">
        <v>276240</v>
      </c>
      <c r="C9" s="218">
        <v>235217</v>
      </c>
      <c r="D9" s="219"/>
      <c r="E9" s="219"/>
      <c r="F9" s="220"/>
      <c r="G9" s="213"/>
      <c r="H9" s="221"/>
    </row>
    <row r="10" spans="1:8" s="74" customFormat="1" ht="24" customHeight="1">
      <c r="A10" s="222" t="s">
        <v>8</v>
      </c>
      <c r="B10" s="223">
        <f>SUM(B6:B9)</f>
        <v>38276240</v>
      </c>
      <c r="C10" s="224">
        <f>SUM(C6:C9)</f>
        <v>38381553.57</v>
      </c>
      <c r="D10" s="223">
        <f>SUM(D6:D9)</f>
        <v>7200000</v>
      </c>
      <c r="E10" s="224">
        <f>SUM(E6:E9)</f>
        <v>6996220</v>
      </c>
      <c r="F10" s="225">
        <f>SUM(F8:F9)</f>
        <v>0</v>
      </c>
      <c r="G10" s="224">
        <f>SUM(G6:G9)</f>
        <v>38000</v>
      </c>
      <c r="H10" s="226"/>
    </row>
    <row r="11" spans="1:8" ht="24" customHeight="1">
      <c r="A11" s="227" t="s">
        <v>93</v>
      </c>
      <c r="B11" s="228"/>
      <c r="C11" s="228"/>
      <c r="D11" s="228"/>
      <c r="E11" s="228"/>
      <c r="F11" s="228"/>
      <c r="G11" s="228"/>
      <c r="H11" s="229"/>
    </row>
    <row r="12" spans="1:8" ht="24" customHeight="1">
      <c r="A12" s="210" t="s">
        <v>41</v>
      </c>
      <c r="B12" s="230">
        <v>3926000</v>
      </c>
      <c r="C12" s="215">
        <v>3277654</v>
      </c>
      <c r="D12" s="231">
        <v>2700000</v>
      </c>
      <c r="E12" s="215">
        <v>2643300</v>
      </c>
      <c r="F12" s="230">
        <v>2900000</v>
      </c>
      <c r="G12" s="215">
        <v>3122880</v>
      </c>
      <c r="H12" s="214"/>
    </row>
    <row r="13" spans="1:8" ht="24" customHeight="1">
      <c r="A13" s="210" t="s">
        <v>42</v>
      </c>
      <c r="B13" s="230">
        <v>1115000</v>
      </c>
      <c r="C13" s="215">
        <v>788683.75</v>
      </c>
      <c r="D13" s="231">
        <v>0</v>
      </c>
      <c r="E13" s="232">
        <v>88770</v>
      </c>
      <c r="F13" s="230">
        <v>1335000</v>
      </c>
      <c r="G13" s="215">
        <v>2756588.13</v>
      </c>
      <c r="H13" s="214"/>
    </row>
    <row r="14" spans="1:8" ht="24" customHeight="1">
      <c r="A14" s="210" t="s">
        <v>43</v>
      </c>
      <c r="B14" s="230">
        <v>3089250</v>
      </c>
      <c r="C14" s="215">
        <v>3773012.71</v>
      </c>
      <c r="D14" s="230">
        <v>1042500</v>
      </c>
      <c r="E14" s="215">
        <v>1353569.55</v>
      </c>
      <c r="F14" s="230">
        <v>1718250</v>
      </c>
      <c r="G14" s="215">
        <v>932400.32</v>
      </c>
      <c r="H14" s="214"/>
    </row>
    <row r="15" spans="1:8" ht="24" customHeight="1">
      <c r="A15" s="210" t="s">
        <v>44</v>
      </c>
      <c r="B15" s="230">
        <v>1400000</v>
      </c>
      <c r="C15" s="215">
        <v>1385447.91</v>
      </c>
      <c r="D15" s="231">
        <v>0</v>
      </c>
      <c r="E15" s="232">
        <v>0</v>
      </c>
      <c r="F15" s="230">
        <v>1500000</v>
      </c>
      <c r="G15" s="215">
        <v>1423389.02</v>
      </c>
      <c r="H15" s="214"/>
    </row>
    <row r="16" spans="1:8" ht="24" customHeight="1">
      <c r="A16" s="233" t="s">
        <v>113</v>
      </c>
      <c r="B16" s="213"/>
      <c r="C16" s="213">
        <v>0</v>
      </c>
      <c r="D16" s="213"/>
      <c r="E16" s="213">
        <v>0</v>
      </c>
      <c r="F16" s="234">
        <v>2000000</v>
      </c>
      <c r="G16" s="234">
        <v>0</v>
      </c>
      <c r="H16" s="235"/>
    </row>
    <row r="17" spans="1:8" s="75" customFormat="1" ht="24" customHeight="1">
      <c r="A17" s="222" t="s">
        <v>92</v>
      </c>
      <c r="B17" s="236">
        <f aca="true" t="shared" si="0" ref="B17:G17">SUM(B12:B16)</f>
        <v>9530250</v>
      </c>
      <c r="C17" s="237">
        <f t="shared" si="0"/>
        <v>9224798.37</v>
      </c>
      <c r="D17" s="236">
        <f t="shared" si="0"/>
        <v>3742500</v>
      </c>
      <c r="E17" s="237">
        <f t="shared" si="0"/>
        <v>4085639.55</v>
      </c>
      <c r="F17" s="236">
        <f t="shared" si="0"/>
        <v>9453250</v>
      </c>
      <c r="G17" s="237">
        <f t="shared" si="0"/>
        <v>8235257.470000001</v>
      </c>
      <c r="H17" s="226"/>
    </row>
    <row r="18" spans="1:8" s="71" customFormat="1" ht="24" customHeight="1">
      <c r="A18" s="207" t="s">
        <v>95</v>
      </c>
      <c r="B18" s="238"/>
      <c r="C18" s="238"/>
      <c r="D18" s="238"/>
      <c r="E18" s="238"/>
      <c r="F18" s="239"/>
      <c r="G18" s="238"/>
      <c r="H18" s="240"/>
    </row>
    <row r="19" spans="1:8" s="2" customFormat="1" ht="24" customHeight="1">
      <c r="A19" s="241" t="s">
        <v>108</v>
      </c>
      <c r="B19" s="242"/>
      <c r="C19" s="243">
        <v>30000</v>
      </c>
      <c r="D19" s="213"/>
      <c r="E19" s="213"/>
      <c r="F19" s="213"/>
      <c r="G19" s="213"/>
      <c r="H19" s="244"/>
    </row>
    <row r="20" spans="1:8" s="2" customFormat="1" ht="24" customHeight="1">
      <c r="A20" s="241" t="s">
        <v>105</v>
      </c>
      <c r="B20" s="242"/>
      <c r="C20" s="243">
        <v>30000</v>
      </c>
      <c r="D20" s="213"/>
      <c r="E20" s="213"/>
      <c r="F20" s="213"/>
      <c r="G20" s="213"/>
      <c r="H20" s="244"/>
    </row>
    <row r="21" spans="1:8" s="2" customFormat="1" ht="24" customHeight="1">
      <c r="A21" s="241" t="s">
        <v>116</v>
      </c>
      <c r="B21" s="242"/>
      <c r="C21" s="243">
        <v>30000</v>
      </c>
      <c r="D21" s="213"/>
      <c r="E21" s="213"/>
      <c r="F21" s="213"/>
      <c r="G21" s="213"/>
      <c r="H21" s="244"/>
    </row>
    <row r="22" spans="1:8" s="2" customFormat="1" ht="24" customHeight="1">
      <c r="A22" s="241" t="s">
        <v>117</v>
      </c>
      <c r="B22" s="242"/>
      <c r="C22" s="243">
        <v>10000</v>
      </c>
      <c r="D22" s="213"/>
      <c r="E22" s="213"/>
      <c r="F22" s="213"/>
      <c r="G22" s="213"/>
      <c r="H22" s="244"/>
    </row>
    <row r="23" spans="1:8" ht="24" customHeight="1">
      <c r="A23" s="245" t="s">
        <v>118</v>
      </c>
      <c r="B23" s="211">
        <v>360000</v>
      </c>
      <c r="C23" s="243">
        <v>419999.84</v>
      </c>
      <c r="D23" s="211"/>
      <c r="E23" s="243"/>
      <c r="F23" s="231">
        <v>200000</v>
      </c>
      <c r="G23" s="213">
        <v>61260</v>
      </c>
      <c r="H23" s="214"/>
    </row>
    <row r="24" spans="1:8" ht="24" customHeight="1">
      <c r="A24" s="246" t="s">
        <v>56</v>
      </c>
      <c r="B24" s="247">
        <f>SUM(B19:B23)</f>
        <v>360000</v>
      </c>
      <c r="C24" s="248">
        <f>SUM(C19:C23)</f>
        <v>519999.84</v>
      </c>
      <c r="D24" s="247">
        <f>SUM(D23)</f>
        <v>0</v>
      </c>
      <c r="E24" s="248"/>
      <c r="F24" s="247">
        <f>SUM(F19:F23)</f>
        <v>200000</v>
      </c>
      <c r="G24" s="248">
        <f>SUM(G23)</f>
        <v>61260</v>
      </c>
      <c r="H24" s="249"/>
    </row>
    <row r="25" spans="1:8" ht="22.5" customHeight="1">
      <c r="A25" s="139"/>
      <c r="B25" s="57"/>
      <c r="C25" s="57"/>
      <c r="D25" s="57"/>
      <c r="E25" s="57"/>
      <c r="F25" s="57"/>
      <c r="G25" s="57"/>
      <c r="H25" s="58"/>
    </row>
    <row r="26" spans="1:8" s="79" customFormat="1" ht="24.75" customHeight="1">
      <c r="A26" s="183" t="s">
        <v>122</v>
      </c>
      <c r="B26" s="183"/>
      <c r="C26" s="183"/>
      <c r="D26" s="183"/>
      <c r="E26" s="183"/>
      <c r="F26" s="183"/>
      <c r="G26" s="183"/>
      <c r="H26" s="183"/>
    </row>
    <row r="27" spans="1:256" s="30" customFormat="1" ht="24.75" customHeight="1">
      <c r="A27" s="187" t="s">
        <v>100</v>
      </c>
      <c r="B27" s="187"/>
      <c r="C27" s="187"/>
      <c r="D27" s="187"/>
      <c r="E27" s="187"/>
      <c r="F27" s="187"/>
      <c r="G27" s="187"/>
      <c r="H27" s="187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30" customFormat="1" ht="27.75" customHeight="1">
      <c r="A28" s="198" t="s">
        <v>0</v>
      </c>
      <c r="B28" s="200" t="s">
        <v>1</v>
      </c>
      <c r="C28" s="200"/>
      <c r="D28" s="200" t="s">
        <v>2</v>
      </c>
      <c r="E28" s="200"/>
      <c r="F28" s="200" t="s">
        <v>3</v>
      </c>
      <c r="G28" s="200"/>
      <c r="H28" s="198" t="s">
        <v>4</v>
      </c>
      <c r="I28" s="188"/>
      <c r="J28" s="188"/>
      <c r="K28" s="188"/>
      <c r="L28" s="188"/>
      <c r="M28" s="188"/>
      <c r="N28" s="188"/>
      <c r="O28" s="188"/>
      <c r="P28" s="188"/>
      <c r="Q28" s="188" t="s">
        <v>78</v>
      </c>
      <c r="R28" s="188"/>
      <c r="S28" s="188"/>
      <c r="T28" s="188"/>
      <c r="U28" s="188"/>
      <c r="V28" s="188"/>
      <c r="W28" s="188"/>
      <c r="X28" s="188"/>
      <c r="Y28" s="188" t="s">
        <v>78</v>
      </c>
      <c r="Z28" s="188"/>
      <c r="AA28" s="188"/>
      <c r="AB28" s="188"/>
      <c r="AC28" s="188"/>
      <c r="AD28" s="188"/>
      <c r="AE28" s="188"/>
      <c r="AF28" s="188"/>
      <c r="AG28" s="188" t="s">
        <v>78</v>
      </c>
      <c r="AH28" s="188"/>
      <c r="AI28" s="188"/>
      <c r="AJ28" s="188"/>
      <c r="AK28" s="188"/>
      <c r="AL28" s="188"/>
      <c r="AM28" s="188"/>
      <c r="AN28" s="188"/>
      <c r="AO28" s="188" t="s">
        <v>78</v>
      </c>
      <c r="AP28" s="188"/>
      <c r="AQ28" s="188"/>
      <c r="AR28" s="188"/>
      <c r="AS28" s="188"/>
      <c r="AT28" s="188"/>
      <c r="AU28" s="188"/>
      <c r="AV28" s="188"/>
      <c r="AW28" s="188" t="s">
        <v>78</v>
      </c>
      <c r="AX28" s="188"/>
      <c r="AY28" s="188"/>
      <c r="AZ28" s="188"/>
      <c r="BA28" s="188"/>
      <c r="BB28" s="188"/>
      <c r="BC28" s="188"/>
      <c r="BD28" s="188"/>
      <c r="BE28" s="188" t="s">
        <v>78</v>
      </c>
      <c r="BF28" s="188"/>
      <c r="BG28" s="188"/>
      <c r="BH28" s="188"/>
      <c r="BI28" s="188"/>
      <c r="BJ28" s="188"/>
      <c r="BK28" s="188"/>
      <c r="BL28" s="188"/>
      <c r="BM28" s="188" t="s">
        <v>78</v>
      </c>
      <c r="BN28" s="188"/>
      <c r="BO28" s="188"/>
      <c r="BP28" s="188"/>
      <c r="BQ28" s="188"/>
      <c r="BR28" s="188"/>
      <c r="BS28" s="188"/>
      <c r="BT28" s="188"/>
      <c r="BU28" s="188" t="s">
        <v>78</v>
      </c>
      <c r="BV28" s="188"/>
      <c r="BW28" s="188"/>
      <c r="BX28" s="188"/>
      <c r="BY28" s="188"/>
      <c r="BZ28" s="188"/>
      <c r="CA28" s="188"/>
      <c r="CB28" s="188"/>
      <c r="CC28" s="188" t="s">
        <v>78</v>
      </c>
      <c r="CD28" s="188"/>
      <c r="CE28" s="188"/>
      <c r="CF28" s="188"/>
      <c r="CG28" s="188"/>
      <c r="CH28" s="188"/>
      <c r="CI28" s="188"/>
      <c r="CJ28" s="188"/>
      <c r="CK28" s="188" t="s">
        <v>78</v>
      </c>
      <c r="CL28" s="188"/>
      <c r="CM28" s="188"/>
      <c r="CN28" s="188"/>
      <c r="CO28" s="188"/>
      <c r="CP28" s="188"/>
      <c r="CQ28" s="188"/>
      <c r="CR28" s="188"/>
      <c r="CS28" s="188" t="s">
        <v>78</v>
      </c>
      <c r="CT28" s="188"/>
      <c r="CU28" s="188"/>
      <c r="CV28" s="188"/>
      <c r="CW28" s="188"/>
      <c r="CX28" s="188"/>
      <c r="CY28" s="188"/>
      <c r="CZ28" s="188"/>
      <c r="DA28" s="188" t="s">
        <v>78</v>
      </c>
      <c r="DB28" s="188"/>
      <c r="DC28" s="188"/>
      <c r="DD28" s="188"/>
      <c r="DE28" s="188"/>
      <c r="DF28" s="188"/>
      <c r="DG28" s="188"/>
      <c r="DH28" s="188"/>
      <c r="DI28" s="188" t="s">
        <v>78</v>
      </c>
      <c r="DJ28" s="188"/>
      <c r="DK28" s="188"/>
      <c r="DL28" s="188"/>
      <c r="DM28" s="188"/>
      <c r="DN28" s="188"/>
      <c r="DO28" s="188"/>
      <c r="DP28" s="188"/>
      <c r="DQ28" s="188" t="s">
        <v>78</v>
      </c>
      <c r="DR28" s="188"/>
      <c r="DS28" s="188"/>
      <c r="DT28" s="188"/>
      <c r="DU28" s="188"/>
      <c r="DV28" s="188"/>
      <c r="DW28" s="188"/>
      <c r="DX28" s="188"/>
      <c r="DY28" s="188" t="s">
        <v>78</v>
      </c>
      <c r="DZ28" s="188"/>
      <c r="EA28" s="188"/>
      <c r="EB28" s="188"/>
      <c r="EC28" s="188"/>
      <c r="ED28" s="188"/>
      <c r="EE28" s="188"/>
      <c r="EF28" s="188"/>
      <c r="EG28" s="188" t="s">
        <v>78</v>
      </c>
      <c r="EH28" s="188"/>
      <c r="EI28" s="188"/>
      <c r="EJ28" s="188"/>
      <c r="EK28" s="188"/>
      <c r="EL28" s="188"/>
      <c r="EM28" s="188"/>
      <c r="EN28" s="188"/>
      <c r="EO28" s="188" t="s">
        <v>78</v>
      </c>
      <c r="EP28" s="188"/>
      <c r="EQ28" s="188"/>
      <c r="ER28" s="188"/>
      <c r="ES28" s="188"/>
      <c r="ET28" s="188"/>
      <c r="EU28" s="188"/>
      <c r="EV28" s="188"/>
      <c r="EW28" s="188" t="s">
        <v>78</v>
      </c>
      <c r="EX28" s="188"/>
      <c r="EY28" s="188"/>
      <c r="EZ28" s="188"/>
      <c r="FA28" s="188"/>
      <c r="FB28" s="188"/>
      <c r="FC28" s="188"/>
      <c r="FD28" s="188"/>
      <c r="FE28" s="188" t="s">
        <v>78</v>
      </c>
      <c r="FF28" s="188"/>
      <c r="FG28" s="188"/>
      <c r="FH28" s="188"/>
      <c r="FI28" s="188"/>
      <c r="FJ28" s="188"/>
      <c r="FK28" s="188"/>
      <c r="FL28" s="188"/>
      <c r="FM28" s="188" t="s">
        <v>78</v>
      </c>
      <c r="FN28" s="188"/>
      <c r="FO28" s="188"/>
      <c r="FP28" s="188"/>
      <c r="FQ28" s="188"/>
      <c r="FR28" s="188"/>
      <c r="FS28" s="188"/>
      <c r="FT28" s="188"/>
      <c r="FU28" s="188" t="s">
        <v>78</v>
      </c>
      <c r="FV28" s="188"/>
      <c r="FW28" s="188"/>
      <c r="FX28" s="188"/>
      <c r="FY28" s="188"/>
      <c r="FZ28" s="188"/>
      <c r="GA28" s="188"/>
      <c r="GB28" s="188"/>
      <c r="GC28" s="188" t="s">
        <v>78</v>
      </c>
      <c r="GD28" s="188"/>
      <c r="GE28" s="188"/>
      <c r="GF28" s="188"/>
      <c r="GG28" s="188"/>
      <c r="GH28" s="188"/>
      <c r="GI28" s="188"/>
      <c r="GJ28" s="188"/>
      <c r="GK28" s="188" t="s">
        <v>78</v>
      </c>
      <c r="GL28" s="188"/>
      <c r="GM28" s="188"/>
      <c r="GN28" s="188"/>
      <c r="GO28" s="188"/>
      <c r="GP28" s="188"/>
      <c r="GQ28" s="188"/>
      <c r="GR28" s="188"/>
      <c r="GS28" s="188" t="s">
        <v>78</v>
      </c>
      <c r="GT28" s="188"/>
      <c r="GU28" s="188"/>
      <c r="GV28" s="188"/>
      <c r="GW28" s="188"/>
      <c r="GX28" s="188"/>
      <c r="GY28" s="188"/>
      <c r="GZ28" s="188"/>
      <c r="HA28" s="188" t="s">
        <v>78</v>
      </c>
      <c r="HB28" s="188"/>
      <c r="HC28" s="188"/>
      <c r="HD28" s="188"/>
      <c r="HE28" s="188"/>
      <c r="HF28" s="188"/>
      <c r="HG28" s="188"/>
      <c r="HH28" s="188"/>
      <c r="HI28" s="188" t="s">
        <v>78</v>
      </c>
      <c r="HJ28" s="188"/>
      <c r="HK28" s="188"/>
      <c r="HL28" s="188"/>
      <c r="HM28" s="188"/>
      <c r="HN28" s="188"/>
      <c r="HO28" s="188"/>
      <c r="HP28" s="188"/>
      <c r="HQ28" s="188" t="s">
        <v>78</v>
      </c>
      <c r="HR28" s="188"/>
      <c r="HS28" s="188"/>
      <c r="HT28" s="188"/>
      <c r="HU28" s="188"/>
      <c r="HV28" s="188"/>
      <c r="HW28" s="188"/>
      <c r="HX28" s="188"/>
      <c r="HY28" s="188" t="s">
        <v>78</v>
      </c>
      <c r="HZ28" s="188"/>
      <c r="IA28" s="188"/>
      <c r="IB28" s="188"/>
      <c r="IC28" s="188"/>
      <c r="ID28" s="188"/>
      <c r="IE28" s="188"/>
      <c r="IF28" s="188"/>
      <c r="IG28" s="188" t="s">
        <v>78</v>
      </c>
      <c r="IH28" s="188"/>
      <c r="II28" s="188"/>
      <c r="IJ28" s="188"/>
      <c r="IK28" s="188"/>
      <c r="IL28" s="188"/>
      <c r="IM28" s="188"/>
      <c r="IN28" s="188"/>
      <c r="IO28" s="188" t="s">
        <v>78</v>
      </c>
      <c r="IP28" s="188"/>
      <c r="IQ28" s="188"/>
      <c r="IR28" s="188"/>
      <c r="IS28" s="188"/>
      <c r="IT28" s="188"/>
      <c r="IU28" s="188"/>
      <c r="IV28" s="188"/>
    </row>
    <row r="29" spans="1:256" s="30" customFormat="1" ht="27.75" customHeight="1">
      <c r="A29" s="199"/>
      <c r="B29" s="135" t="s">
        <v>5</v>
      </c>
      <c r="C29" s="135" t="s">
        <v>6</v>
      </c>
      <c r="D29" s="135" t="s">
        <v>5</v>
      </c>
      <c r="E29" s="135" t="s">
        <v>6</v>
      </c>
      <c r="F29" s="135" t="s">
        <v>5</v>
      </c>
      <c r="G29" s="135" t="s">
        <v>6</v>
      </c>
      <c r="H29" s="199"/>
      <c r="I29" s="187" t="s">
        <v>100</v>
      </c>
      <c r="J29" s="187"/>
      <c r="K29" s="187"/>
      <c r="L29" s="187"/>
      <c r="M29" s="187"/>
      <c r="N29" s="187"/>
      <c r="O29" s="187"/>
      <c r="P29" s="187"/>
      <c r="Q29" s="187" t="s">
        <v>100</v>
      </c>
      <c r="R29" s="187"/>
      <c r="S29" s="187"/>
      <c r="T29" s="187"/>
      <c r="U29" s="187"/>
      <c r="V29" s="187"/>
      <c r="W29" s="187"/>
      <c r="X29" s="187"/>
      <c r="Y29" s="187" t="s">
        <v>100</v>
      </c>
      <c r="Z29" s="187"/>
      <c r="AA29" s="187"/>
      <c r="AB29" s="187"/>
      <c r="AC29" s="187"/>
      <c r="AD29" s="187"/>
      <c r="AE29" s="187"/>
      <c r="AF29" s="187"/>
      <c r="AG29" s="187" t="s">
        <v>100</v>
      </c>
      <c r="AH29" s="187"/>
      <c r="AI29" s="187"/>
      <c r="AJ29" s="187"/>
      <c r="AK29" s="187"/>
      <c r="AL29" s="187"/>
      <c r="AM29" s="187"/>
      <c r="AN29" s="187"/>
      <c r="AO29" s="187" t="s">
        <v>100</v>
      </c>
      <c r="AP29" s="187"/>
      <c r="AQ29" s="187"/>
      <c r="AR29" s="187"/>
      <c r="AS29" s="187"/>
      <c r="AT29" s="187"/>
      <c r="AU29" s="187"/>
      <c r="AV29" s="187"/>
      <c r="AW29" s="187" t="s">
        <v>100</v>
      </c>
      <c r="AX29" s="187"/>
      <c r="AY29" s="187"/>
      <c r="AZ29" s="187"/>
      <c r="BA29" s="187"/>
      <c r="BB29" s="187"/>
      <c r="BC29" s="187"/>
      <c r="BD29" s="187"/>
      <c r="BE29" s="187" t="s">
        <v>100</v>
      </c>
      <c r="BF29" s="187"/>
      <c r="BG29" s="187"/>
      <c r="BH29" s="187"/>
      <c r="BI29" s="187"/>
      <c r="BJ29" s="187"/>
      <c r="BK29" s="187"/>
      <c r="BL29" s="187"/>
      <c r="BM29" s="187" t="s">
        <v>100</v>
      </c>
      <c r="BN29" s="187"/>
      <c r="BO29" s="187"/>
      <c r="BP29" s="187"/>
      <c r="BQ29" s="187"/>
      <c r="BR29" s="187"/>
      <c r="BS29" s="187"/>
      <c r="BT29" s="187"/>
      <c r="BU29" s="187" t="s">
        <v>100</v>
      </c>
      <c r="BV29" s="187"/>
      <c r="BW29" s="187"/>
      <c r="BX29" s="187"/>
      <c r="BY29" s="187"/>
      <c r="BZ29" s="187"/>
      <c r="CA29" s="187"/>
      <c r="CB29" s="187"/>
      <c r="CC29" s="187" t="s">
        <v>100</v>
      </c>
      <c r="CD29" s="187"/>
      <c r="CE29" s="187"/>
      <c r="CF29" s="187"/>
      <c r="CG29" s="187"/>
      <c r="CH29" s="187"/>
      <c r="CI29" s="187"/>
      <c r="CJ29" s="187"/>
      <c r="CK29" s="187" t="s">
        <v>100</v>
      </c>
      <c r="CL29" s="187"/>
      <c r="CM29" s="187"/>
      <c r="CN29" s="187"/>
      <c r="CO29" s="187"/>
      <c r="CP29" s="187"/>
      <c r="CQ29" s="187"/>
      <c r="CR29" s="187"/>
      <c r="CS29" s="187" t="s">
        <v>100</v>
      </c>
      <c r="CT29" s="187"/>
      <c r="CU29" s="187"/>
      <c r="CV29" s="187"/>
      <c r="CW29" s="187"/>
      <c r="CX29" s="187"/>
      <c r="CY29" s="187"/>
      <c r="CZ29" s="187"/>
      <c r="DA29" s="187" t="s">
        <v>100</v>
      </c>
      <c r="DB29" s="187"/>
      <c r="DC29" s="187"/>
      <c r="DD29" s="187"/>
      <c r="DE29" s="187"/>
      <c r="DF29" s="187"/>
      <c r="DG29" s="187"/>
      <c r="DH29" s="187"/>
      <c r="DI29" s="187" t="s">
        <v>100</v>
      </c>
      <c r="DJ29" s="187"/>
      <c r="DK29" s="187"/>
      <c r="DL29" s="187"/>
      <c r="DM29" s="187"/>
      <c r="DN29" s="187"/>
      <c r="DO29" s="187"/>
      <c r="DP29" s="187"/>
      <c r="DQ29" s="187" t="s">
        <v>100</v>
      </c>
      <c r="DR29" s="187"/>
      <c r="DS29" s="187"/>
      <c r="DT29" s="187"/>
      <c r="DU29" s="187"/>
      <c r="DV29" s="187"/>
      <c r="DW29" s="187"/>
      <c r="DX29" s="187"/>
      <c r="DY29" s="187" t="s">
        <v>100</v>
      </c>
      <c r="DZ29" s="187"/>
      <c r="EA29" s="187"/>
      <c r="EB29" s="187"/>
      <c r="EC29" s="187"/>
      <c r="ED29" s="187"/>
      <c r="EE29" s="187"/>
      <c r="EF29" s="187"/>
      <c r="EG29" s="187" t="s">
        <v>100</v>
      </c>
      <c r="EH29" s="187"/>
      <c r="EI29" s="187"/>
      <c r="EJ29" s="187"/>
      <c r="EK29" s="187"/>
      <c r="EL29" s="187"/>
      <c r="EM29" s="187"/>
      <c r="EN29" s="187"/>
      <c r="EO29" s="187" t="s">
        <v>100</v>
      </c>
      <c r="EP29" s="187"/>
      <c r="EQ29" s="187"/>
      <c r="ER29" s="187"/>
      <c r="ES29" s="187"/>
      <c r="ET29" s="187"/>
      <c r="EU29" s="187"/>
      <c r="EV29" s="187"/>
      <c r="EW29" s="187" t="s">
        <v>100</v>
      </c>
      <c r="EX29" s="187"/>
      <c r="EY29" s="187"/>
      <c r="EZ29" s="187"/>
      <c r="FA29" s="187"/>
      <c r="FB29" s="187"/>
      <c r="FC29" s="187"/>
      <c r="FD29" s="187"/>
      <c r="FE29" s="187" t="s">
        <v>100</v>
      </c>
      <c r="FF29" s="187"/>
      <c r="FG29" s="187"/>
      <c r="FH29" s="187"/>
      <c r="FI29" s="187"/>
      <c r="FJ29" s="187"/>
      <c r="FK29" s="187"/>
      <c r="FL29" s="187"/>
      <c r="FM29" s="187" t="s">
        <v>100</v>
      </c>
      <c r="FN29" s="187"/>
      <c r="FO29" s="187"/>
      <c r="FP29" s="187"/>
      <c r="FQ29" s="187"/>
      <c r="FR29" s="187"/>
      <c r="FS29" s="187"/>
      <c r="FT29" s="187"/>
      <c r="FU29" s="187" t="s">
        <v>100</v>
      </c>
      <c r="FV29" s="187"/>
      <c r="FW29" s="187"/>
      <c r="FX29" s="187"/>
      <c r="FY29" s="187"/>
      <c r="FZ29" s="187"/>
      <c r="GA29" s="187"/>
      <c r="GB29" s="187"/>
      <c r="GC29" s="187" t="s">
        <v>100</v>
      </c>
      <c r="GD29" s="187"/>
      <c r="GE29" s="187"/>
      <c r="GF29" s="187"/>
      <c r="GG29" s="187"/>
      <c r="GH29" s="187"/>
      <c r="GI29" s="187"/>
      <c r="GJ29" s="187"/>
      <c r="GK29" s="187" t="s">
        <v>100</v>
      </c>
      <c r="GL29" s="187"/>
      <c r="GM29" s="187"/>
      <c r="GN29" s="187"/>
      <c r="GO29" s="187"/>
      <c r="GP29" s="187"/>
      <c r="GQ29" s="187"/>
      <c r="GR29" s="187"/>
      <c r="GS29" s="187" t="s">
        <v>100</v>
      </c>
      <c r="GT29" s="187"/>
      <c r="GU29" s="187"/>
      <c r="GV29" s="187"/>
      <c r="GW29" s="187"/>
      <c r="GX29" s="187"/>
      <c r="GY29" s="187"/>
      <c r="GZ29" s="187"/>
      <c r="HA29" s="187" t="s">
        <v>100</v>
      </c>
      <c r="HB29" s="187"/>
      <c r="HC29" s="187"/>
      <c r="HD29" s="187"/>
      <c r="HE29" s="187"/>
      <c r="HF29" s="187"/>
      <c r="HG29" s="187"/>
      <c r="HH29" s="187"/>
      <c r="HI29" s="187" t="s">
        <v>100</v>
      </c>
      <c r="HJ29" s="187"/>
      <c r="HK29" s="187"/>
      <c r="HL29" s="187"/>
      <c r="HM29" s="187"/>
      <c r="HN29" s="187"/>
      <c r="HO29" s="187"/>
      <c r="HP29" s="187"/>
      <c r="HQ29" s="187" t="s">
        <v>100</v>
      </c>
      <c r="HR29" s="187"/>
      <c r="HS29" s="187"/>
      <c r="HT29" s="187"/>
      <c r="HU29" s="187"/>
      <c r="HV29" s="187"/>
      <c r="HW29" s="187"/>
      <c r="HX29" s="187"/>
      <c r="HY29" s="187" t="s">
        <v>100</v>
      </c>
      <c r="HZ29" s="187"/>
      <c r="IA29" s="187"/>
      <c r="IB29" s="187"/>
      <c r="IC29" s="187"/>
      <c r="ID29" s="187"/>
      <c r="IE29" s="187"/>
      <c r="IF29" s="187"/>
      <c r="IG29" s="187" t="s">
        <v>100</v>
      </c>
      <c r="IH29" s="187"/>
      <c r="II29" s="187"/>
      <c r="IJ29" s="187"/>
      <c r="IK29" s="187"/>
      <c r="IL29" s="187"/>
      <c r="IM29" s="187"/>
      <c r="IN29" s="187"/>
      <c r="IO29" s="187" t="s">
        <v>100</v>
      </c>
      <c r="IP29" s="187"/>
      <c r="IQ29" s="187"/>
      <c r="IR29" s="187"/>
      <c r="IS29" s="187"/>
      <c r="IT29" s="187"/>
      <c r="IU29" s="187"/>
      <c r="IV29" s="187"/>
    </row>
    <row r="30" spans="1:8" s="1" customFormat="1" ht="22.5" customHeight="1">
      <c r="A30" s="80" t="s">
        <v>55</v>
      </c>
      <c r="B30" s="156">
        <f aca="true" t="shared" si="1" ref="B30:G30">B24</f>
        <v>360000</v>
      </c>
      <c r="C30" s="157">
        <f t="shared" si="1"/>
        <v>519999.84</v>
      </c>
      <c r="D30" s="156">
        <f t="shared" si="1"/>
        <v>0</v>
      </c>
      <c r="E30" s="157">
        <f t="shared" si="1"/>
        <v>0</v>
      </c>
      <c r="F30" s="156">
        <f t="shared" si="1"/>
        <v>200000</v>
      </c>
      <c r="G30" s="157">
        <f t="shared" si="1"/>
        <v>61260</v>
      </c>
      <c r="H30" s="158"/>
    </row>
    <row r="31" spans="1:8" s="71" customFormat="1" ht="24" customHeight="1">
      <c r="A31" s="72" t="s">
        <v>114</v>
      </c>
      <c r="B31" s="105"/>
      <c r="C31" s="105"/>
      <c r="D31" s="105"/>
      <c r="E31" s="105"/>
      <c r="F31" s="163"/>
      <c r="G31" s="105"/>
      <c r="H31" s="106"/>
    </row>
    <row r="32" spans="1:8" s="71" customFormat="1" ht="24" customHeight="1">
      <c r="A32" s="142" t="s">
        <v>119</v>
      </c>
      <c r="B32" s="145">
        <v>885000</v>
      </c>
      <c r="C32" s="125">
        <v>2123999.24</v>
      </c>
      <c r="D32" s="145"/>
      <c r="E32" s="125"/>
      <c r="F32" s="138"/>
      <c r="G32" s="138"/>
      <c r="H32" s="126"/>
    </row>
    <row r="33" spans="1:8" s="81" customFormat="1" ht="24" customHeight="1">
      <c r="A33" s="142" t="s">
        <v>120</v>
      </c>
      <c r="B33" s="143"/>
      <c r="C33" s="145"/>
      <c r="D33" s="144"/>
      <c r="E33" s="144"/>
      <c r="F33" s="144"/>
      <c r="G33" s="144"/>
      <c r="H33" s="126"/>
    </row>
    <row r="34" spans="1:8" ht="24" customHeight="1">
      <c r="A34" s="142" t="s">
        <v>109</v>
      </c>
      <c r="B34" s="138"/>
      <c r="C34" s="138"/>
      <c r="D34" s="146">
        <v>3662000</v>
      </c>
      <c r="E34" s="137">
        <v>2851855.2</v>
      </c>
      <c r="F34" s="138"/>
      <c r="G34" s="138"/>
      <c r="H34" s="126" t="s">
        <v>123</v>
      </c>
    </row>
    <row r="35" spans="1:8" ht="24" customHeight="1">
      <c r="A35" s="142" t="s">
        <v>110</v>
      </c>
      <c r="B35" s="138"/>
      <c r="C35" s="138"/>
      <c r="D35" s="146">
        <v>842260</v>
      </c>
      <c r="E35" s="137">
        <v>801780</v>
      </c>
      <c r="F35" s="138"/>
      <c r="G35" s="138"/>
      <c r="H35" s="126"/>
    </row>
    <row r="36" spans="1:8" ht="24" customHeight="1">
      <c r="A36" s="142" t="s">
        <v>111</v>
      </c>
      <c r="B36" s="138"/>
      <c r="C36" s="138"/>
      <c r="D36" s="146">
        <v>1831000</v>
      </c>
      <c r="E36" s="137">
        <v>1652400</v>
      </c>
      <c r="F36" s="138"/>
      <c r="G36" s="138"/>
      <c r="H36" s="126"/>
    </row>
    <row r="37" spans="1:8" ht="24" customHeight="1">
      <c r="A37" s="142" t="s">
        <v>112</v>
      </c>
      <c r="B37" s="138"/>
      <c r="C37" s="138"/>
      <c r="D37" s="147">
        <v>1739450</v>
      </c>
      <c r="E37" s="178">
        <v>1734004</v>
      </c>
      <c r="F37" s="154"/>
      <c r="G37" s="154"/>
      <c r="H37" s="148"/>
    </row>
    <row r="38" spans="1:8" ht="24" customHeight="1">
      <c r="A38" s="76" t="s">
        <v>94</v>
      </c>
      <c r="B38" s="149">
        <f>SUM(B30:B37)</f>
        <v>1245000</v>
      </c>
      <c r="C38" s="150">
        <f>C30+C32</f>
        <v>2643999.08</v>
      </c>
      <c r="D38" s="170">
        <f>SUM(D30:D37)</f>
        <v>8074710</v>
      </c>
      <c r="E38" s="179">
        <f>SUM(E34:E37)</f>
        <v>7040039.2</v>
      </c>
      <c r="F38" s="171">
        <f>SUM(F30:F37)</f>
        <v>200000</v>
      </c>
      <c r="G38" s="164">
        <f>SUM(G30:G37)</f>
        <v>61260</v>
      </c>
      <c r="H38" s="155"/>
    </row>
    <row r="39" spans="1:8" ht="24" customHeight="1">
      <c r="A39" s="140" t="s">
        <v>37</v>
      </c>
      <c r="B39" s="152"/>
      <c r="C39" s="152"/>
      <c r="D39" s="159"/>
      <c r="E39" s="159"/>
      <c r="F39" s="159"/>
      <c r="G39" s="159"/>
      <c r="H39" s="153"/>
    </row>
    <row r="40" spans="1:8" ht="24" customHeight="1">
      <c r="A40" s="136" t="s">
        <v>87</v>
      </c>
      <c r="B40" s="138"/>
      <c r="C40" s="138"/>
      <c r="D40" s="160"/>
      <c r="E40" s="165">
        <v>543439.6</v>
      </c>
      <c r="F40" s="160">
        <v>1000000</v>
      </c>
      <c r="G40" s="165">
        <v>2296932.4</v>
      </c>
      <c r="H40" s="161"/>
    </row>
    <row r="41" spans="1:8" ht="24" customHeight="1">
      <c r="A41" s="141" t="s">
        <v>88</v>
      </c>
      <c r="B41" s="154"/>
      <c r="C41" s="154"/>
      <c r="D41" s="160"/>
      <c r="E41" s="180"/>
      <c r="F41" s="160"/>
      <c r="G41" s="160"/>
      <c r="H41" s="161"/>
    </row>
    <row r="42" spans="1:8" ht="24" customHeight="1">
      <c r="A42" s="73" t="s">
        <v>45</v>
      </c>
      <c r="B42" s="171"/>
      <c r="C42" s="164"/>
      <c r="D42" s="162"/>
      <c r="E42" s="181">
        <f>SUM(E40:E41)</f>
        <v>543439.6</v>
      </c>
      <c r="F42" s="162">
        <f>SUM(F40:F41)</f>
        <v>1000000</v>
      </c>
      <c r="G42" s="181">
        <f>SUM(G40:G41)</f>
        <v>2296932.4</v>
      </c>
      <c r="H42" s="151"/>
    </row>
    <row r="43" spans="1:8" s="75" customFormat="1" ht="24" customHeight="1">
      <c r="A43" s="140" t="s">
        <v>47</v>
      </c>
      <c r="B43" s="152"/>
      <c r="C43" s="152"/>
      <c r="D43" s="152"/>
      <c r="E43" s="152"/>
      <c r="F43" s="152"/>
      <c r="G43" s="152"/>
      <c r="H43" s="153"/>
    </row>
    <row r="44" spans="1:8" ht="24" customHeight="1">
      <c r="A44" s="175" t="s">
        <v>106</v>
      </c>
      <c r="B44" s="176"/>
      <c r="C44" s="176"/>
      <c r="D44" s="176"/>
      <c r="E44" s="176"/>
      <c r="F44" s="154">
        <v>1145482.14</v>
      </c>
      <c r="G44" s="154">
        <v>4650</v>
      </c>
      <c r="H44" s="177"/>
    </row>
    <row r="45" spans="1:8" ht="24" customHeight="1">
      <c r="A45" s="174" t="s">
        <v>48</v>
      </c>
      <c r="B45" s="164"/>
      <c r="C45" s="164"/>
      <c r="D45" s="164"/>
      <c r="E45" s="172"/>
      <c r="F45" s="182">
        <f>SUM(F44)</f>
        <v>1145482.14</v>
      </c>
      <c r="G45" s="164">
        <f>SUM(G44)</f>
        <v>4650</v>
      </c>
      <c r="H45" s="173"/>
    </row>
    <row r="46" spans="1:8" s="77" customFormat="1" ht="24.75" customHeight="1" thickBot="1">
      <c r="A46" s="166" t="s">
        <v>49</v>
      </c>
      <c r="B46" s="167">
        <f>SUM(+B17+B10+B38)</f>
        <v>49051490</v>
      </c>
      <c r="C46" s="168">
        <f>SUM(C38+C17+C10)</f>
        <v>50250351.019999996</v>
      </c>
      <c r="D46" s="167">
        <f>SUM(D10+D17+D38)</f>
        <v>19017210</v>
      </c>
      <c r="E46" s="168">
        <f>E10+E17+E38+E42</f>
        <v>18665338.35</v>
      </c>
      <c r="F46" s="168">
        <f>SUM(F45+F42+F38+F17)</f>
        <v>11798732.14</v>
      </c>
      <c r="G46" s="168">
        <f>G10+G42+G45+G17+G38</f>
        <v>10636099.870000001</v>
      </c>
      <c r="H46" s="169"/>
    </row>
    <row r="47" spans="1:8" s="130" customFormat="1" ht="30.75" customHeight="1" thickBot="1" thickTop="1">
      <c r="A47" s="197"/>
      <c r="B47" s="197"/>
      <c r="C47" s="197"/>
      <c r="D47" s="197"/>
      <c r="E47" s="197"/>
      <c r="F47" s="197"/>
      <c r="G47" s="197"/>
      <c r="H47" s="197"/>
    </row>
    <row r="48" spans="1:8" ht="22.5" customHeight="1" thickTop="1">
      <c r="A48" s="195"/>
      <c r="B48" s="196"/>
      <c r="C48" s="196"/>
      <c r="D48" s="196"/>
      <c r="E48" s="196"/>
      <c r="F48" s="196"/>
      <c r="G48" s="196"/>
      <c r="H48" s="194"/>
    </row>
    <row r="49" spans="1:8" s="46" customFormat="1" ht="22.5" customHeight="1">
      <c r="A49" s="195"/>
      <c r="B49" s="45"/>
      <c r="C49" s="45"/>
      <c r="D49" s="45"/>
      <c r="E49" s="45"/>
      <c r="F49" s="45"/>
      <c r="G49" s="45"/>
      <c r="H49" s="194"/>
    </row>
    <row r="50" spans="1:8" s="46" customFormat="1" ht="22.5" customHeight="1">
      <c r="A50" s="44"/>
      <c r="B50" s="47"/>
      <c r="C50" s="47"/>
      <c r="D50" s="47"/>
      <c r="E50" s="47"/>
      <c r="F50" s="47"/>
      <c r="G50" s="47"/>
      <c r="H50" s="35"/>
    </row>
    <row r="51" spans="1:8" s="46" customFormat="1" ht="22.5" customHeight="1">
      <c r="A51" s="36"/>
      <c r="B51" s="47"/>
      <c r="C51" s="47"/>
      <c r="D51" s="47"/>
      <c r="E51" s="47"/>
      <c r="F51" s="47"/>
      <c r="G51" s="47"/>
      <c r="H51" s="48"/>
    </row>
    <row r="52" spans="1:8" s="30" customFormat="1" ht="22.5" customHeight="1">
      <c r="A52" s="36"/>
      <c r="B52" s="47"/>
      <c r="C52" s="47"/>
      <c r="D52" s="47"/>
      <c r="E52" s="47"/>
      <c r="F52" s="47"/>
      <c r="G52" s="47"/>
      <c r="H52" s="48"/>
    </row>
    <row r="53" spans="1:8" s="30" customFormat="1" ht="22.5" customHeight="1">
      <c r="A53" s="49"/>
      <c r="B53" s="47"/>
      <c r="C53" s="47"/>
      <c r="D53" s="47"/>
      <c r="E53" s="47"/>
      <c r="F53" s="47"/>
      <c r="G53" s="47"/>
      <c r="H53" s="48"/>
    </row>
    <row r="54" spans="1:8" s="30" customFormat="1" ht="22.5" customHeight="1">
      <c r="A54" s="50"/>
      <c r="B54" s="47"/>
      <c r="C54" s="47"/>
      <c r="D54" s="47"/>
      <c r="E54" s="47"/>
      <c r="F54" s="47"/>
      <c r="G54" s="47"/>
      <c r="H54" s="48"/>
    </row>
    <row r="55" spans="2:7" s="30" customFormat="1" ht="22.5" customHeight="1">
      <c r="B55" s="67"/>
      <c r="C55" s="67"/>
      <c r="D55" s="67"/>
      <c r="E55" s="67"/>
      <c r="F55" s="67"/>
      <c r="G55" s="67"/>
    </row>
    <row r="56" spans="2:7" s="30" customFormat="1" ht="21">
      <c r="B56" s="67"/>
      <c r="C56" s="67"/>
      <c r="D56" s="67"/>
      <c r="E56" s="67"/>
      <c r="F56" s="67"/>
      <c r="G56" s="67"/>
    </row>
    <row r="57" spans="2:7" s="30" customFormat="1" ht="21">
      <c r="B57" s="67"/>
      <c r="C57" s="67"/>
      <c r="D57" s="67"/>
      <c r="E57" s="67"/>
      <c r="F57" s="67"/>
      <c r="G57" s="67"/>
    </row>
    <row r="58" spans="2:7" s="30" customFormat="1" ht="21">
      <c r="B58" s="67"/>
      <c r="C58" s="67"/>
      <c r="D58" s="67"/>
      <c r="E58" s="67"/>
      <c r="F58" s="67"/>
      <c r="G58" s="67"/>
    </row>
    <row r="59" spans="2:7" s="30" customFormat="1" ht="21">
      <c r="B59" s="67"/>
      <c r="C59" s="67"/>
      <c r="D59" s="67"/>
      <c r="E59" s="67"/>
      <c r="F59" s="67"/>
      <c r="G59" s="67"/>
    </row>
    <row r="60" spans="2:7" s="30" customFormat="1" ht="21">
      <c r="B60" s="67"/>
      <c r="C60" s="67"/>
      <c r="D60" s="67"/>
      <c r="E60" s="67"/>
      <c r="F60" s="67"/>
      <c r="G60" s="67"/>
    </row>
    <row r="61" spans="2:7" s="30" customFormat="1" ht="21">
      <c r="B61" s="67"/>
      <c r="C61" s="67"/>
      <c r="D61" s="67"/>
      <c r="E61" s="67"/>
      <c r="F61" s="67"/>
      <c r="G61" s="67"/>
    </row>
    <row r="62" spans="1:8" s="30" customFormat="1" ht="21">
      <c r="A62"/>
      <c r="B62" s="68"/>
      <c r="C62" s="68"/>
      <c r="D62" s="68"/>
      <c r="E62" s="68"/>
      <c r="F62" s="68"/>
      <c r="G62" s="68"/>
      <c r="H62"/>
    </row>
  </sheetData>
  <sheetProtection/>
  <mergeCells count="82">
    <mergeCell ref="FU29:GB29"/>
    <mergeCell ref="GC29:GJ29"/>
    <mergeCell ref="GK29:GR29"/>
    <mergeCell ref="HY29:IF29"/>
    <mergeCell ref="IG29:IN29"/>
    <mergeCell ref="IO29:IV29"/>
    <mergeCell ref="GS29:GZ29"/>
    <mergeCell ref="HA29:HH29"/>
    <mergeCell ref="HI29:HP29"/>
    <mergeCell ref="HQ29:HX29"/>
    <mergeCell ref="DY29:EF29"/>
    <mergeCell ref="EG29:EN29"/>
    <mergeCell ref="EO29:EV29"/>
    <mergeCell ref="EW29:FD29"/>
    <mergeCell ref="FE29:FL29"/>
    <mergeCell ref="FM29:FT29"/>
    <mergeCell ref="CC29:CJ29"/>
    <mergeCell ref="CK29:CR29"/>
    <mergeCell ref="CS29:CZ29"/>
    <mergeCell ref="DA29:DH29"/>
    <mergeCell ref="DI29:DP29"/>
    <mergeCell ref="DQ29:DX29"/>
    <mergeCell ref="AG29:AN29"/>
    <mergeCell ref="AO29:AV29"/>
    <mergeCell ref="AW29:BD29"/>
    <mergeCell ref="BE29:BL29"/>
    <mergeCell ref="BM29:BT29"/>
    <mergeCell ref="BU29:CB29"/>
    <mergeCell ref="A2:H2"/>
    <mergeCell ref="HY28:IF28"/>
    <mergeCell ref="IG28:IN28"/>
    <mergeCell ref="IO28:IV28"/>
    <mergeCell ref="GS28:GZ28"/>
    <mergeCell ref="HA28:HH28"/>
    <mergeCell ref="HI28:HP28"/>
    <mergeCell ref="HQ28:HX28"/>
    <mergeCell ref="FM28:FT28"/>
    <mergeCell ref="FU28:GB28"/>
    <mergeCell ref="DY28:EF28"/>
    <mergeCell ref="GC28:GJ28"/>
    <mergeCell ref="GK28:GR28"/>
    <mergeCell ref="EG28:EN28"/>
    <mergeCell ref="EO28:EV28"/>
    <mergeCell ref="EW28:FD28"/>
    <mergeCell ref="FE28:FL28"/>
    <mergeCell ref="CC28:CJ28"/>
    <mergeCell ref="CK28:CR28"/>
    <mergeCell ref="CS28:CZ28"/>
    <mergeCell ref="DA28:DH28"/>
    <mergeCell ref="DI28:DP28"/>
    <mergeCell ref="DQ28:DX28"/>
    <mergeCell ref="AG28:AN28"/>
    <mergeCell ref="AO28:AV28"/>
    <mergeCell ref="AW28:BD28"/>
    <mergeCell ref="BE28:BL28"/>
    <mergeCell ref="BM28:BT28"/>
    <mergeCell ref="BU28:CB28"/>
    <mergeCell ref="H28:H29"/>
    <mergeCell ref="A26:H26"/>
    <mergeCell ref="A27:H27"/>
    <mergeCell ref="I28:P28"/>
    <mergeCell ref="Q28:X28"/>
    <mergeCell ref="Y28:AF28"/>
    <mergeCell ref="I29:P29"/>
    <mergeCell ref="Q29:X29"/>
    <mergeCell ref="Y29:AF29"/>
    <mergeCell ref="A3:A4"/>
    <mergeCell ref="B3:C3"/>
    <mergeCell ref="A28:A29"/>
    <mergeCell ref="B28:C28"/>
    <mergeCell ref="D28:E28"/>
    <mergeCell ref="F28:G28"/>
    <mergeCell ref="H48:H49"/>
    <mergeCell ref="A1:H1"/>
    <mergeCell ref="A48:A49"/>
    <mergeCell ref="B48:C48"/>
    <mergeCell ref="D48:E48"/>
    <mergeCell ref="F48:G48"/>
    <mergeCell ref="D3:E3"/>
    <mergeCell ref="F3:G3"/>
    <mergeCell ref="A47:H47"/>
    <mergeCell ref="H3:H4"/>
  </mergeCells>
  <printOptions horizontalCentered="1"/>
  <pageMargins left="0.5118110236220472" right="0.1968503937007874" top="0.5905511811023623" bottom="0.2755905511811024" header="0.15748031496062992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9" sqref="H9"/>
    </sheetView>
  </sheetViews>
  <sheetFormatPr defaultColWidth="9.33203125" defaultRowHeight="21"/>
  <cols>
    <col min="1" max="1" width="35.83203125" style="0" customWidth="1"/>
    <col min="2" max="5" width="20.5" style="0" customWidth="1"/>
  </cols>
  <sheetData>
    <row r="1" spans="1:5" ht="27.75" customHeight="1">
      <c r="A1" s="197" t="s">
        <v>107</v>
      </c>
      <c r="B1" s="197"/>
      <c r="C1" s="197"/>
      <c r="D1" s="197"/>
      <c r="E1" s="197"/>
    </row>
    <row r="2" spans="1:5" ht="27.75" customHeight="1">
      <c r="A2" s="197" t="s">
        <v>100</v>
      </c>
      <c r="B2" s="197"/>
      <c r="C2" s="197"/>
      <c r="D2" s="197"/>
      <c r="E2" s="197"/>
    </row>
    <row r="3" spans="1:4" ht="12" customHeight="1">
      <c r="A3" s="66"/>
      <c r="B3" s="66"/>
      <c r="C3" s="66"/>
      <c r="D3" s="66"/>
    </row>
    <row r="4" spans="1:5" s="1" customFormat="1" ht="31.5" customHeight="1">
      <c r="A4" s="250" t="s">
        <v>33</v>
      </c>
      <c r="B4" s="250" t="s">
        <v>34</v>
      </c>
      <c r="C4" s="250" t="s">
        <v>54</v>
      </c>
      <c r="D4" s="250" t="s">
        <v>35</v>
      </c>
      <c r="E4" s="250" t="s">
        <v>15</v>
      </c>
    </row>
    <row r="5" spans="1:5" ht="31.5" customHeight="1">
      <c r="A5" s="251" t="s">
        <v>51</v>
      </c>
      <c r="B5" s="258">
        <v>38381553.57</v>
      </c>
      <c r="C5" s="259">
        <v>0</v>
      </c>
      <c r="D5" s="259"/>
      <c r="E5" s="252">
        <f aca="true" t="shared" si="0" ref="E5:E11">SUM(B5:D5)</f>
        <v>38381553.57</v>
      </c>
    </row>
    <row r="6" spans="1:5" ht="31.5" customHeight="1">
      <c r="A6" s="253" t="s">
        <v>7</v>
      </c>
      <c r="B6" s="259">
        <v>0</v>
      </c>
      <c r="C6" s="260">
        <v>6996220</v>
      </c>
      <c r="D6" s="261">
        <v>38000</v>
      </c>
      <c r="E6" s="254">
        <f t="shared" si="0"/>
        <v>7034220</v>
      </c>
    </row>
    <row r="7" spans="1:5" ht="31.5" customHeight="1">
      <c r="A7" s="253" t="s">
        <v>52</v>
      </c>
      <c r="B7" s="262">
        <v>7839350.46</v>
      </c>
      <c r="C7" s="263">
        <v>4085639.55</v>
      </c>
      <c r="D7" s="264">
        <v>6873128.45</v>
      </c>
      <c r="E7" s="255">
        <f t="shared" si="0"/>
        <v>18798118.46</v>
      </c>
    </row>
    <row r="8" spans="1:5" ht="31.5" customHeight="1">
      <c r="A8" s="253" t="s">
        <v>9</v>
      </c>
      <c r="B8" s="264">
        <v>1385447.91</v>
      </c>
      <c r="C8" s="265">
        <v>0</v>
      </c>
      <c r="D8" s="264">
        <v>1423389.02</v>
      </c>
      <c r="E8" s="255">
        <f t="shared" si="0"/>
        <v>2808836.9299999997</v>
      </c>
    </row>
    <row r="9" spans="1:5" ht="31.5" customHeight="1">
      <c r="A9" s="253" t="s">
        <v>53</v>
      </c>
      <c r="B9" s="264">
        <v>0</v>
      </c>
      <c r="C9" s="260">
        <v>543439.6</v>
      </c>
      <c r="D9" s="264">
        <v>2296932.4</v>
      </c>
      <c r="E9" s="255">
        <f t="shared" si="0"/>
        <v>2840372</v>
      </c>
    </row>
    <row r="10" spans="1:5" ht="31.5" customHeight="1">
      <c r="A10" s="253" t="s">
        <v>101</v>
      </c>
      <c r="B10" s="266">
        <v>2643999.08</v>
      </c>
      <c r="C10" s="261">
        <v>7040039.2</v>
      </c>
      <c r="D10" s="261">
        <v>0</v>
      </c>
      <c r="E10" s="254">
        <f t="shared" si="0"/>
        <v>9684038.280000001</v>
      </c>
    </row>
    <row r="11" spans="1:5" ht="31.5" customHeight="1">
      <c r="A11" s="256" t="s">
        <v>32</v>
      </c>
      <c r="B11" s="259">
        <v>0</v>
      </c>
      <c r="C11" s="259">
        <v>0</v>
      </c>
      <c r="D11" s="266">
        <v>4650</v>
      </c>
      <c r="E11" s="257">
        <f t="shared" si="0"/>
        <v>4650</v>
      </c>
    </row>
    <row r="12" spans="1:5" s="1" customFormat="1" ht="30" customHeight="1" thickBot="1">
      <c r="A12" s="267" t="s">
        <v>15</v>
      </c>
      <c r="B12" s="268">
        <f>SUM(B5:B11)</f>
        <v>50250351.019999996</v>
      </c>
      <c r="C12" s="268">
        <f>SUM(C5:C11)</f>
        <v>18665338.35</v>
      </c>
      <c r="D12" s="268">
        <f>SUM(D5:D11)</f>
        <v>10636099.870000001</v>
      </c>
      <c r="E12" s="268">
        <f>SUM(E5:E11)</f>
        <v>79551789.24000001</v>
      </c>
    </row>
    <row r="13" spans="1:5" ht="54" customHeight="1" thickBot="1" thickTop="1">
      <c r="A13" s="269"/>
      <c r="B13" s="270" t="s">
        <v>115</v>
      </c>
      <c r="C13" s="271"/>
      <c r="D13" s="271"/>
      <c r="E13" s="272"/>
    </row>
  </sheetData>
  <sheetProtection/>
  <mergeCells count="3">
    <mergeCell ref="B13:E13"/>
    <mergeCell ref="A1:E1"/>
    <mergeCell ref="A2:E2"/>
  </mergeCells>
  <printOptions/>
  <pageMargins left="0.5118110236220472" right="0.31496062992125984" top="0.7874015748031497" bottom="0.984251968503937" header="0.5118110236220472" footer="0.5118110236220472"/>
  <pageSetup horizontalDpi="600" verticalDpi="600" orientation="portrait" paperSize="9" scale="95" r:id="rId1"/>
  <headerFooter alignWithMargins="0">
    <oddHeader>&amp;R&amp;"AngsanaUPC,ตัวหนา"&amp;16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nakhonnayok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gaew</dc:creator>
  <cp:keywords/>
  <dc:description/>
  <cp:lastModifiedBy>Member of Update24h</cp:lastModifiedBy>
  <cp:lastPrinted>2012-03-02T01:43:58Z</cp:lastPrinted>
  <dcterms:created xsi:type="dcterms:W3CDTF">2005-06-14T07:50:49Z</dcterms:created>
  <dcterms:modified xsi:type="dcterms:W3CDTF">2012-03-02T01:44:28Z</dcterms:modified>
  <cp:category/>
  <cp:version/>
  <cp:contentType/>
  <cp:contentStatus/>
</cp:coreProperties>
</file>